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V:\WEB\Internet\Tax\"/>
    </mc:Choice>
  </mc:AlternateContent>
  <xr:revisionPtr revIDLastSave="0" documentId="8_{4738EB13-B885-4E4C-8598-A9CD86A8E7A2}" xr6:coauthVersionLast="47" xr6:coauthVersionMax="47" xr10:uidLastSave="{00000000-0000-0000-0000-000000000000}"/>
  <bookViews>
    <workbookView xWindow="1560" yWindow="1560" windowWidth="21600" windowHeight="11385" xr2:uid="{00000000-000D-0000-FFFF-FFFF00000000}"/>
  </bookViews>
  <sheets>
    <sheet name="Hotel" sheetId="2" r:id="rId1"/>
    <sheet name="Sheet1" sheetId="1" r:id="rId2"/>
  </sheets>
  <definedNames>
    <definedName name="_xlnm.Print_Area" localSheetId="0">Hotel!$A$3:$I$136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" i="2" l="1"/>
  <c r="A7" i="2" s="1"/>
  <c r="A8" i="2" s="1"/>
  <c r="A9" i="2" s="1"/>
  <c r="A10" i="2" s="1"/>
  <c r="A11" i="2" s="1"/>
  <c r="A12" i="2" s="1"/>
  <c r="A13" i="2" s="1"/>
  <c r="A14" i="2" s="1"/>
  <c r="A15" i="2" s="1"/>
  <c r="A5" i="2"/>
  <c r="E6" i="2"/>
  <c r="E7" i="2" s="1"/>
  <c r="E8" i="2" s="1"/>
  <c r="E9" i="2" s="1"/>
  <c r="E10" i="2" s="1"/>
  <c r="E11" i="2" s="1"/>
  <c r="E12" i="2" s="1"/>
  <c r="E13" i="2" s="1"/>
  <c r="E14" i="2" s="1"/>
  <c r="E15" i="2" s="1"/>
  <c r="E16" i="2" s="1"/>
  <c r="E17" i="2" s="1"/>
  <c r="E18" i="2" s="1"/>
  <c r="E19" i="2" s="1"/>
  <c r="C136" i="2"/>
  <c r="H4" i="2"/>
  <c r="A16" i="2"/>
  <c r="A17" i="2" s="1"/>
  <c r="I4" i="2" l="1"/>
  <c r="J4" i="2" s="1"/>
  <c r="H19" i="2"/>
  <c r="A28" i="2"/>
  <c r="A40" i="2" s="1"/>
  <c r="H5" i="2"/>
  <c r="H6" i="2"/>
  <c r="E20" i="2"/>
  <c r="E21" i="2" s="1"/>
  <c r="A18" i="2"/>
  <c r="H20" i="2" l="1"/>
  <c r="I20" i="2"/>
  <c r="J20" i="2" s="1"/>
  <c r="I19" i="2"/>
  <c r="J19" i="2" s="1"/>
  <c r="I6" i="2"/>
  <c r="J6" i="2" s="1"/>
  <c r="I5" i="2"/>
  <c r="J5" i="2" s="1"/>
  <c r="A29" i="2"/>
  <c r="A30" i="2" s="1"/>
  <c r="A52" i="2"/>
  <c r="A41" i="2"/>
  <c r="A19" i="2"/>
  <c r="E22" i="2"/>
  <c r="E23" i="2" s="1"/>
  <c r="E24" i="2" s="1"/>
  <c r="E25" i="2" s="1"/>
  <c r="H21" i="2"/>
  <c r="I21" i="2" l="1"/>
  <c r="J21" i="2"/>
  <c r="H22" i="2"/>
  <c r="A31" i="2"/>
  <c r="A53" i="2"/>
  <c r="A64" i="2"/>
  <c r="H23" i="2"/>
  <c r="A20" i="2"/>
  <c r="A42" i="2"/>
  <c r="E26" i="2"/>
  <c r="H25" i="2"/>
  <c r="H8" i="2"/>
  <c r="H7" i="2"/>
  <c r="I25" i="2" l="1"/>
  <c r="J25" i="2" s="1"/>
  <c r="I22" i="2"/>
  <c r="J22" i="2" s="1"/>
  <c r="I8" i="2"/>
  <c r="J8" i="2" s="1"/>
  <c r="I23" i="2"/>
  <c r="J23" i="2" s="1"/>
  <c r="I7" i="2"/>
  <c r="J7" i="2" s="1"/>
  <c r="A76" i="2"/>
  <c r="A65" i="2"/>
  <c r="E27" i="2"/>
  <c r="H26" i="2"/>
  <c r="A54" i="2"/>
  <c r="A43" i="2"/>
  <c r="H9" i="2"/>
  <c r="H24" i="2"/>
  <c r="A21" i="2"/>
  <c r="A32" i="2"/>
  <c r="I24" i="2" l="1"/>
  <c r="J24" i="2" s="1"/>
  <c r="I26" i="2"/>
  <c r="J26" i="2" s="1"/>
  <c r="I9" i="2"/>
  <c r="J9" i="2" s="1"/>
  <c r="A77" i="2"/>
  <c r="A88" i="2"/>
  <c r="A66" i="2"/>
  <c r="A22" i="2"/>
  <c r="A55" i="2"/>
  <c r="A44" i="2"/>
  <c r="A33" i="2"/>
  <c r="E28" i="2"/>
  <c r="H27" i="2"/>
  <c r="I27" i="2" l="1"/>
  <c r="J27" i="2" s="1"/>
  <c r="A45" i="2"/>
  <c r="A67" i="2"/>
  <c r="E29" i="2"/>
  <c r="H28" i="2"/>
  <c r="A56" i="2"/>
  <c r="H11" i="2"/>
  <c r="H10" i="2"/>
  <c r="A89" i="2"/>
  <c r="A100" i="2"/>
  <c r="A34" i="2"/>
  <c r="A23" i="2"/>
  <c r="A78" i="2"/>
  <c r="I10" i="2" l="1"/>
  <c r="J10" i="2" s="1"/>
  <c r="I28" i="2"/>
  <c r="J28" i="2" s="1"/>
  <c r="I11" i="2"/>
  <c r="J11" i="2" s="1"/>
  <c r="A90" i="2"/>
  <c r="E30" i="2"/>
  <c r="H29" i="2"/>
  <c r="A57" i="2"/>
  <c r="A24" i="2"/>
  <c r="A112" i="2"/>
  <c r="A101" i="2"/>
  <c r="A35" i="2"/>
  <c r="A68" i="2"/>
  <c r="A79" i="2"/>
  <c r="A46" i="2"/>
  <c r="H12" i="2"/>
  <c r="I12" i="2" l="1"/>
  <c r="J12" i="2" s="1"/>
  <c r="I29" i="2"/>
  <c r="J29" i="2" s="1"/>
  <c r="A102" i="2"/>
  <c r="A124" i="2"/>
  <c r="A113" i="2"/>
  <c r="A58" i="2"/>
  <c r="A47" i="2"/>
  <c r="A69" i="2"/>
  <c r="E31" i="2"/>
  <c r="H30" i="2"/>
  <c r="A25" i="2"/>
  <c r="H13" i="2"/>
  <c r="A80" i="2"/>
  <c r="A36" i="2"/>
  <c r="A91" i="2"/>
  <c r="I30" i="2" l="1"/>
  <c r="J30" i="2" s="1"/>
  <c r="I13" i="2"/>
  <c r="J13" i="2" s="1"/>
  <c r="A81" i="2"/>
  <c r="A48" i="2"/>
  <c r="A114" i="2"/>
  <c r="A92" i="2"/>
  <c r="H14" i="2"/>
  <c r="E32" i="2"/>
  <c r="H31" i="2"/>
  <c r="A125" i="2"/>
  <c r="A59" i="2"/>
  <c r="A26" i="2"/>
  <c r="A37" i="2"/>
  <c r="A70" i="2"/>
  <c r="A103" i="2"/>
  <c r="I31" i="2" l="1"/>
  <c r="J31" i="2" s="1"/>
  <c r="I14" i="2"/>
  <c r="J14" i="2" s="1"/>
  <c r="A93" i="2"/>
  <c r="A126" i="2"/>
  <c r="A60" i="2"/>
  <c r="A115" i="2"/>
  <c r="A38" i="2"/>
  <c r="E33" i="2"/>
  <c r="H32" i="2"/>
  <c r="A104" i="2"/>
  <c r="A27" i="2"/>
  <c r="A49" i="2"/>
  <c r="H15" i="2"/>
  <c r="A82" i="2"/>
  <c r="A71" i="2"/>
  <c r="I32" i="2" l="1"/>
  <c r="J32" i="2" s="1"/>
  <c r="I15" i="2"/>
  <c r="J15" i="2" s="1"/>
  <c r="A83" i="2"/>
  <c r="A39" i="2"/>
  <c r="A61" i="2"/>
  <c r="A50" i="2"/>
  <c r="A127" i="2"/>
  <c r="H16" i="2"/>
  <c r="A105" i="2"/>
  <c r="A94" i="2"/>
  <c r="A72" i="2"/>
  <c r="E34" i="2"/>
  <c r="H33" i="2"/>
  <c r="A116" i="2"/>
  <c r="I16" i="2" l="1"/>
  <c r="J16" i="2" s="1"/>
  <c r="I33" i="2"/>
  <c r="J33" i="2" s="1"/>
  <c r="A117" i="2"/>
  <c r="A128" i="2"/>
  <c r="E35" i="2"/>
  <c r="H34" i="2"/>
  <c r="A95" i="2"/>
  <c r="A106" i="2"/>
  <c r="A51" i="2"/>
  <c r="H17" i="2"/>
  <c r="A62" i="2"/>
  <c r="A84" i="2"/>
  <c r="A73" i="2"/>
  <c r="I17" i="2" l="1"/>
  <c r="J17" i="2" s="1"/>
  <c r="I34" i="2"/>
  <c r="J34" i="2" s="1"/>
  <c r="A74" i="2"/>
  <c r="A129" i="2"/>
  <c r="H18" i="2"/>
  <c r="E36" i="2"/>
  <c r="H35" i="2"/>
  <c r="A107" i="2"/>
  <c r="A63" i="2"/>
  <c r="A118" i="2"/>
  <c r="A85" i="2"/>
  <c r="A96" i="2"/>
  <c r="I18" i="2" l="1"/>
  <c r="J18" i="2" s="1"/>
  <c r="I35" i="2"/>
  <c r="J35" i="2" s="1"/>
  <c r="A108" i="2"/>
  <c r="E37" i="2"/>
  <c r="H36" i="2"/>
  <c r="A86" i="2"/>
  <c r="A119" i="2"/>
  <c r="A130" i="2"/>
  <c r="A97" i="2"/>
  <c r="A75" i="2"/>
  <c r="I36" i="2" l="1"/>
  <c r="J36" i="2"/>
  <c r="A87" i="2"/>
  <c r="E38" i="2"/>
  <c r="H37" i="2"/>
  <c r="A109" i="2"/>
  <c r="A98" i="2"/>
  <c r="A131" i="2"/>
  <c r="A120" i="2"/>
  <c r="I37" i="2" l="1"/>
  <c r="J37" i="2"/>
  <c r="A110" i="2"/>
  <c r="A99" i="2"/>
  <c r="E39" i="2"/>
  <c r="H38" i="2"/>
  <c r="A132" i="2"/>
  <c r="A121" i="2"/>
  <c r="I38" i="2" l="1"/>
  <c r="J38" i="2" s="1"/>
  <c r="E40" i="2"/>
  <c r="H39" i="2"/>
  <c r="A111" i="2"/>
  <c r="A133" i="2"/>
  <c r="A122" i="2"/>
  <c r="I39" i="2" l="1"/>
  <c r="J39" i="2" s="1"/>
  <c r="A123" i="2"/>
  <c r="A134" i="2"/>
  <c r="E41" i="2"/>
  <c r="H40" i="2"/>
  <c r="I40" i="2" l="1"/>
  <c r="J40" i="2" s="1"/>
  <c r="A135" i="2"/>
  <c r="E42" i="2"/>
  <c r="H41" i="2"/>
  <c r="I41" i="2" l="1"/>
  <c r="J41" i="2" s="1"/>
  <c r="E43" i="2"/>
  <c r="H42" i="2"/>
  <c r="I42" i="2" l="1"/>
  <c r="J42" i="2" s="1"/>
  <c r="E44" i="2"/>
  <c r="H43" i="2"/>
  <c r="I43" i="2" l="1"/>
  <c r="J43" i="2" s="1"/>
  <c r="E45" i="2"/>
  <c r="H44" i="2"/>
  <c r="I44" i="2" l="1"/>
  <c r="J44" i="2" s="1"/>
  <c r="E46" i="2"/>
  <c r="H45" i="2"/>
  <c r="I45" i="2" l="1"/>
  <c r="J45" i="2"/>
  <c r="E47" i="2"/>
  <c r="H46" i="2"/>
  <c r="I46" i="2" l="1"/>
  <c r="J46" i="2" s="1"/>
  <c r="E48" i="2"/>
  <c r="H47" i="2"/>
  <c r="I47" i="2" l="1"/>
  <c r="J47" i="2" s="1"/>
  <c r="E49" i="2"/>
  <c r="H48" i="2"/>
  <c r="I48" i="2" l="1"/>
  <c r="J48" i="2" s="1"/>
  <c r="E50" i="2"/>
  <c r="H49" i="2"/>
  <c r="I49" i="2" l="1"/>
  <c r="J49" i="2" s="1"/>
  <c r="E51" i="2"/>
  <c r="H50" i="2"/>
  <c r="I50" i="2" l="1"/>
  <c r="J50" i="2" s="1"/>
  <c r="E52" i="2"/>
  <c r="H51" i="2"/>
  <c r="I51" i="2" l="1"/>
  <c r="J51" i="2" s="1"/>
  <c r="E53" i="2"/>
  <c r="H52" i="2"/>
  <c r="I52" i="2" l="1"/>
  <c r="J52" i="2" s="1"/>
  <c r="E54" i="2"/>
  <c r="H53" i="2"/>
  <c r="I53" i="2" l="1"/>
  <c r="J53" i="2" s="1"/>
  <c r="E55" i="2"/>
  <c r="H54" i="2"/>
  <c r="I54" i="2" l="1"/>
  <c r="J54" i="2" s="1"/>
  <c r="E56" i="2"/>
  <c r="H55" i="2"/>
  <c r="I55" i="2" l="1"/>
  <c r="J55" i="2" s="1"/>
  <c r="H56" i="2"/>
  <c r="E57" i="2"/>
  <c r="I56" i="2" l="1"/>
  <c r="J56" i="2" s="1"/>
  <c r="E58" i="2"/>
  <c r="H57" i="2"/>
  <c r="I57" i="2" l="1"/>
  <c r="J57" i="2" s="1"/>
  <c r="E59" i="2"/>
  <c r="H58" i="2"/>
  <c r="I58" i="2" l="1"/>
  <c r="J58" i="2" s="1"/>
  <c r="E60" i="2"/>
  <c r="H59" i="2"/>
  <c r="I59" i="2" l="1"/>
  <c r="J59" i="2" s="1"/>
  <c r="E61" i="2"/>
  <c r="H60" i="2"/>
  <c r="I60" i="2" l="1"/>
  <c r="J60" i="2"/>
  <c r="E62" i="2"/>
  <c r="H61" i="2"/>
  <c r="I61" i="2" l="1"/>
  <c r="J61" i="2" s="1"/>
  <c r="E63" i="2"/>
  <c r="H62" i="2"/>
  <c r="I62" i="2" l="1"/>
  <c r="J62" i="2" s="1"/>
  <c r="E64" i="2"/>
  <c r="H63" i="2"/>
  <c r="I63" i="2" l="1"/>
  <c r="J63" i="2" s="1"/>
  <c r="E65" i="2"/>
  <c r="H64" i="2"/>
  <c r="I64" i="2" l="1"/>
  <c r="J64" i="2" s="1"/>
  <c r="E66" i="2"/>
  <c r="H65" i="2"/>
  <c r="I65" i="2" l="1"/>
  <c r="J65" i="2" s="1"/>
  <c r="E67" i="2"/>
  <c r="H66" i="2"/>
  <c r="I66" i="2" l="1"/>
  <c r="J66" i="2" s="1"/>
  <c r="E68" i="2"/>
  <c r="H67" i="2"/>
  <c r="I67" i="2" l="1"/>
  <c r="J67" i="2" s="1"/>
  <c r="E69" i="2"/>
  <c r="H68" i="2"/>
  <c r="I68" i="2" l="1"/>
  <c r="J68" i="2" s="1"/>
  <c r="E70" i="2"/>
  <c r="H69" i="2"/>
  <c r="I69" i="2" l="1"/>
  <c r="J69" i="2" s="1"/>
  <c r="E71" i="2"/>
  <c r="H70" i="2"/>
  <c r="I70" i="2" l="1"/>
  <c r="J70" i="2" s="1"/>
  <c r="E72" i="2"/>
  <c r="H71" i="2"/>
  <c r="I71" i="2" l="1"/>
  <c r="J71" i="2" s="1"/>
  <c r="E73" i="2"/>
  <c r="H72" i="2"/>
  <c r="I72" i="2" l="1"/>
  <c r="J72" i="2" s="1"/>
  <c r="E74" i="2"/>
  <c r="H73" i="2"/>
  <c r="I73" i="2" l="1"/>
  <c r="J73" i="2" s="1"/>
  <c r="E75" i="2"/>
  <c r="H74" i="2"/>
  <c r="I74" i="2" l="1"/>
  <c r="J74" i="2" s="1"/>
  <c r="E76" i="2"/>
  <c r="H75" i="2"/>
  <c r="I75" i="2" l="1"/>
  <c r="J75" i="2" s="1"/>
  <c r="E77" i="2"/>
  <c r="H76" i="2"/>
  <c r="I76" i="2" l="1"/>
  <c r="J76" i="2"/>
  <c r="E78" i="2"/>
  <c r="H77" i="2"/>
  <c r="I77" i="2" l="1"/>
  <c r="J77" i="2"/>
  <c r="E79" i="2"/>
  <c r="H78" i="2"/>
  <c r="D136" i="2"/>
  <c r="I78" i="2" l="1"/>
  <c r="J78" i="2" s="1"/>
  <c r="E80" i="2"/>
  <c r="H79" i="2"/>
  <c r="I79" i="2" l="1"/>
  <c r="J79" i="2" s="1"/>
  <c r="E81" i="2"/>
  <c r="H80" i="2"/>
  <c r="I80" i="2" l="1"/>
  <c r="J80" i="2" s="1"/>
  <c r="E82" i="2"/>
  <c r="H81" i="2"/>
  <c r="I81" i="2" l="1"/>
  <c r="J81" i="2" s="1"/>
  <c r="E83" i="2"/>
  <c r="H82" i="2"/>
  <c r="I82" i="2" l="1"/>
  <c r="J82" i="2" s="1"/>
  <c r="E84" i="2"/>
  <c r="H83" i="2"/>
  <c r="I83" i="2" l="1"/>
  <c r="J83" i="2" s="1"/>
  <c r="E85" i="2"/>
  <c r="H84" i="2"/>
  <c r="I84" i="2" l="1"/>
  <c r="J84" i="2" s="1"/>
  <c r="E86" i="2"/>
  <c r="H85" i="2"/>
  <c r="I85" i="2" l="1"/>
  <c r="J85" i="2"/>
  <c r="E87" i="2"/>
  <c r="H86" i="2"/>
  <c r="I86" i="2" l="1"/>
  <c r="J86" i="2" s="1"/>
  <c r="E88" i="2"/>
  <c r="H87" i="2"/>
  <c r="I87" i="2" l="1"/>
  <c r="J87" i="2" s="1"/>
  <c r="E89" i="2"/>
  <c r="H88" i="2"/>
  <c r="I88" i="2" l="1"/>
  <c r="J88" i="2" s="1"/>
  <c r="E90" i="2"/>
  <c r="H89" i="2"/>
  <c r="I89" i="2" l="1"/>
  <c r="J89" i="2" s="1"/>
  <c r="E91" i="2"/>
  <c r="H90" i="2"/>
  <c r="I90" i="2" l="1"/>
  <c r="J90" i="2" s="1"/>
  <c r="E92" i="2"/>
  <c r="H91" i="2"/>
  <c r="I91" i="2" l="1"/>
  <c r="J91" i="2" s="1"/>
  <c r="E93" i="2"/>
  <c r="H92" i="2"/>
  <c r="I92" i="2" l="1"/>
  <c r="J92" i="2" s="1"/>
  <c r="E94" i="2"/>
  <c r="H93" i="2"/>
  <c r="I93" i="2" l="1"/>
  <c r="J93" i="2"/>
  <c r="E95" i="2"/>
  <c r="H94" i="2"/>
  <c r="I94" i="2" l="1"/>
  <c r="J94" i="2" s="1"/>
  <c r="E96" i="2"/>
  <c r="H95" i="2"/>
  <c r="I95" i="2" l="1"/>
  <c r="J95" i="2" s="1"/>
  <c r="E97" i="2"/>
  <c r="H96" i="2"/>
  <c r="I96" i="2" l="1"/>
  <c r="J96" i="2" s="1"/>
  <c r="E98" i="2"/>
  <c r="H97" i="2"/>
  <c r="I97" i="2" l="1"/>
  <c r="J97" i="2" s="1"/>
  <c r="E99" i="2"/>
  <c r="H98" i="2"/>
  <c r="I98" i="2" l="1"/>
  <c r="J98" i="2" s="1"/>
  <c r="E100" i="2"/>
  <c r="H99" i="2"/>
  <c r="I99" i="2" l="1"/>
  <c r="J99" i="2" s="1"/>
  <c r="E101" i="2"/>
  <c r="H100" i="2"/>
  <c r="I100" i="2" l="1"/>
  <c r="J100" i="2" s="1"/>
  <c r="E102" i="2"/>
  <c r="H101" i="2"/>
  <c r="I101" i="2" l="1"/>
  <c r="J101" i="2" s="1"/>
  <c r="E103" i="2"/>
  <c r="H102" i="2"/>
  <c r="I102" i="2" l="1"/>
  <c r="J102" i="2" s="1"/>
  <c r="E104" i="2"/>
  <c r="H103" i="2"/>
  <c r="I103" i="2" l="1"/>
  <c r="J103" i="2" s="1"/>
  <c r="E105" i="2"/>
  <c r="H104" i="2"/>
  <c r="I104" i="2" l="1"/>
  <c r="J104" i="2" s="1"/>
  <c r="E106" i="2"/>
  <c r="H105" i="2"/>
  <c r="I105" i="2" l="1"/>
  <c r="J105" i="2" s="1"/>
  <c r="E107" i="2"/>
  <c r="H106" i="2"/>
  <c r="I106" i="2" l="1"/>
  <c r="J106" i="2" s="1"/>
  <c r="E108" i="2"/>
  <c r="H107" i="2"/>
  <c r="I107" i="2" l="1"/>
  <c r="J107" i="2" s="1"/>
  <c r="E109" i="2"/>
  <c r="H108" i="2"/>
  <c r="I108" i="2" l="1"/>
  <c r="J108" i="2" s="1"/>
  <c r="E110" i="2"/>
  <c r="H109" i="2"/>
  <c r="I109" i="2" l="1"/>
  <c r="J109" i="2" s="1"/>
  <c r="E111" i="2"/>
  <c r="H110" i="2"/>
  <c r="I110" i="2" l="1"/>
  <c r="J110" i="2" s="1"/>
  <c r="E112" i="2"/>
  <c r="H111" i="2"/>
  <c r="I111" i="2" l="1"/>
  <c r="J111" i="2" s="1"/>
  <c r="E113" i="2"/>
  <c r="H112" i="2"/>
  <c r="I112" i="2" l="1"/>
  <c r="J112" i="2" s="1"/>
  <c r="E114" i="2"/>
  <c r="H113" i="2"/>
  <c r="I113" i="2" l="1"/>
  <c r="J113" i="2" s="1"/>
  <c r="E115" i="2"/>
  <c r="H114" i="2"/>
  <c r="I114" i="2" l="1"/>
  <c r="J114" i="2" s="1"/>
  <c r="E116" i="2"/>
  <c r="H115" i="2"/>
  <c r="I115" i="2" l="1"/>
  <c r="J115" i="2" s="1"/>
  <c r="E117" i="2"/>
  <c r="H116" i="2"/>
  <c r="I116" i="2" l="1"/>
  <c r="J116" i="2" s="1"/>
  <c r="E118" i="2"/>
  <c r="H117" i="2"/>
  <c r="I117" i="2" l="1"/>
  <c r="J117" i="2"/>
  <c r="E119" i="2"/>
  <c r="H118" i="2"/>
  <c r="I118" i="2" l="1"/>
  <c r="J118" i="2" s="1"/>
  <c r="E120" i="2"/>
  <c r="H119" i="2"/>
  <c r="I119" i="2" l="1"/>
  <c r="J119" i="2" s="1"/>
  <c r="E121" i="2"/>
  <c r="H120" i="2"/>
  <c r="I120" i="2" l="1"/>
  <c r="J120" i="2" s="1"/>
  <c r="E122" i="2"/>
  <c r="H121" i="2"/>
  <c r="I121" i="2" l="1"/>
  <c r="J121" i="2" s="1"/>
  <c r="E123" i="2"/>
  <c r="H122" i="2"/>
  <c r="I122" i="2" l="1"/>
  <c r="J122" i="2" s="1"/>
  <c r="E124" i="2"/>
  <c r="H123" i="2"/>
  <c r="I123" i="2" l="1"/>
  <c r="J123" i="2" s="1"/>
  <c r="E125" i="2"/>
  <c r="H124" i="2"/>
  <c r="I124" i="2" l="1"/>
  <c r="J124" i="2"/>
  <c r="E126" i="2"/>
  <c r="H125" i="2"/>
  <c r="I125" i="2" l="1"/>
  <c r="J125" i="2"/>
  <c r="E127" i="2"/>
  <c r="H126" i="2"/>
  <c r="I126" i="2" l="1"/>
  <c r="J126" i="2" s="1"/>
  <c r="E128" i="2"/>
  <c r="H127" i="2"/>
  <c r="I127" i="2" l="1"/>
  <c r="J127" i="2" s="1"/>
  <c r="E129" i="2"/>
  <c r="H128" i="2"/>
  <c r="I128" i="2" l="1"/>
  <c r="J128" i="2" s="1"/>
  <c r="E130" i="2"/>
  <c r="H129" i="2"/>
  <c r="I129" i="2" l="1"/>
  <c r="J129" i="2" s="1"/>
  <c r="E131" i="2"/>
  <c r="H130" i="2"/>
  <c r="I130" i="2" l="1"/>
  <c r="J130" i="2" s="1"/>
  <c r="E132" i="2"/>
  <c r="H131" i="2"/>
  <c r="I131" i="2" l="1"/>
  <c r="J131" i="2" s="1"/>
  <c r="E133" i="2"/>
  <c r="H132" i="2"/>
  <c r="I132" i="2" l="1"/>
  <c r="J132" i="2" s="1"/>
  <c r="E134" i="2"/>
  <c r="H133" i="2"/>
  <c r="I133" i="2" l="1"/>
  <c r="J133" i="2"/>
  <c r="E135" i="2"/>
  <c r="H135" i="2" s="1"/>
  <c r="H134" i="2"/>
  <c r="I134" i="2" l="1"/>
  <c r="J134" i="2" s="1"/>
  <c r="I135" i="2"/>
  <c r="J135" i="2" s="1"/>
  <c r="J136" i="2" s="1"/>
  <c r="H136" i="2"/>
  <c r="I136" i="2" l="1"/>
</calcChain>
</file>

<file path=xl/sharedStrings.xml><?xml version="1.0" encoding="utf-8"?>
<sst xmlns="http://schemas.openxmlformats.org/spreadsheetml/2006/main" count="144" uniqueCount="24">
  <si>
    <t>09</t>
  </si>
  <si>
    <t>08</t>
  </si>
  <si>
    <t>07</t>
  </si>
  <si>
    <t>06</t>
  </si>
  <si>
    <t>05</t>
  </si>
  <si>
    <t>04</t>
  </si>
  <si>
    <t>03</t>
  </si>
  <si>
    <t>02</t>
  </si>
  <si>
    <t>01</t>
  </si>
  <si>
    <t>Rate</t>
  </si>
  <si>
    <t>Month</t>
  </si>
  <si>
    <t>Year</t>
  </si>
  <si>
    <t>Hotel Utility worksheet.</t>
  </si>
  <si>
    <t>Taxable Charges</t>
  </si>
  <si>
    <t>Full Tax Paid</t>
  </si>
  <si>
    <t>Rentable Space %</t>
  </si>
  <si>
    <t>Monthly Occupancy %</t>
  </si>
  <si>
    <t xml:space="preserve">Estimated Refund </t>
  </si>
  <si>
    <t>Estimated 2% Loss</t>
  </si>
  <si>
    <t>Expected Refund</t>
  </si>
  <si>
    <t>10</t>
  </si>
  <si>
    <t>11</t>
  </si>
  <si>
    <t>12</t>
  </si>
  <si>
    <t>Service Address: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</si>
</sst>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0.000%"/>
    <numFmt numFmtId="165" formatCode="[$-409]mmmm\-yy;@"/>
  </numFmts>
  <fonts count="2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164" fontId="0" fillId="0" borderId="0" xfId="0" applyNumberFormat="1"/>
    <xf numFmtId="165" fontId="0" fillId="0" borderId="0" xfId="0" applyNumberFormat="1"/>
    <xf numFmtId="1" fontId="0" fillId="0" borderId="0" xfId="0" applyNumberFormat="1"/>
    <xf numFmtId="10" fontId="0" fillId="2" borderId="0" xfId="0" applyNumberFormat="1" applyFill="1"/>
    <xf numFmtId="10" fontId="0" fillId="0" borderId="0" xfId="0" applyNumberFormat="1" applyFill="1"/>
    <xf numFmtId="49" fontId="0" fillId="0" borderId="0" xfId="0" applyNumberFormat="1" applyAlignment="1">
      <alignment horizontal="left"/>
    </xf>
    <xf numFmtId="164" fontId="0" fillId="2" borderId="0" xfId="0" applyNumberFormat="1" applyFill="1"/>
    <xf numFmtId="0" fontId="0" fillId="0" borderId="0" xfId="0" applyFont="1"/>
    <xf numFmtId="1" fontId="0" fillId="3" borderId="0" xfId="0" applyNumberFormat="1" applyFill="1"/>
    <xf numFmtId="44" fontId="0" fillId="0" borderId="0" xfId="0" applyNumberFormat="1"/>
    <xf numFmtId="44" fontId="0" fillId="0" borderId="0" xfId="0" quotePrefix="1" applyNumberFormat="1"/>
    <xf numFmtId="44" fontId="0" fillId="0" borderId="0" xfId="0" applyNumberFormat="1" applyFill="1"/>
    <xf numFmtId="44" fontId="0" fillId="2" borderId="0" xfId="0" applyNumberFormat="1" applyFill="1"/>
    <xf numFmtId="10" fontId="0" fillId="0" borderId="0" xfId="0" applyNumberFormat="1"/>
    <xf numFmtId="44" fontId="0" fillId="0" borderId="2" xfId="0" applyNumberFormat="1" applyBorder="1" applyAlignment="1">
      <alignment horizontal="left" vertical="center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10" fontId="0" fillId="0" borderId="2" xfId="0" applyNumberFormat="1" applyBorder="1" applyAlignment="1">
      <alignment horizontal="center"/>
    </xf>
    <xf numFmtId="10" fontId="0" fillId="0" borderId="3" xfId="0" applyNumberFormat="1" applyBorder="1" applyAlignment="1">
      <alignment horizontal="center"/>
    </xf>
  </cellXfs>
  <cellStyles count="1">
    <cellStyle name="Normal" xfId="0" builtinId="0"/>
  </cellStyles>
  <dxfs count="20">
    <dxf>
      <numFmt numFmtId="34" formatCode="_(&quot;$&quot;* #,##0.00_);_(&quot;$&quot;* \(#,##0.00\);_(&quot;$&quot;* &quot;-&quot;??_);_(@_)"/>
    </dxf>
    <dxf>
      <numFmt numFmtId="34" formatCode="_(&quot;$&quot;* #,##0.00_);_(&quot;$&quot;* \(#,##0.00\);_(&quot;$&quot;* &quot;-&quot;??_);_(@_)"/>
    </dxf>
    <dxf>
      <numFmt numFmtId="34" formatCode="_(&quot;$&quot;* #,##0.00_);_(&quot;$&quot;* \(#,##0.00\);_(&quot;$&quot;* &quot;-&quot;??_);_(@_)"/>
    </dxf>
    <dxf>
      <numFmt numFmtId="34" formatCode="_(&quot;$&quot;* #,##0.00_);_(&quot;$&quot;* \(#,##0.00\);_(&quot;$&quot;* &quot;-&quot;??_);_(@_)"/>
    </dxf>
    <dxf>
      <numFmt numFmtId="34" formatCode="_(&quot;$&quot;* #,##0.00_);_(&quot;$&quot;* \(#,##0.00\);_(&quot;$&quot;* &quot;-&quot;??_);_(@_)"/>
    </dxf>
    <dxf>
      <numFmt numFmtId="34" formatCode="_(&quot;$&quot;* #,##0.00_);_(&quot;$&quot;* \(#,##0.00\);_(&quot;$&quot;* &quot;-&quot;??_);_(@_)"/>
      <fill>
        <patternFill patternType="none">
          <fgColor indexed="64"/>
          <bgColor auto="1"/>
        </patternFill>
      </fill>
    </dxf>
    <dxf>
      <numFmt numFmtId="164" formatCode="0.000%"/>
    </dxf>
    <dxf>
      <numFmt numFmtId="164" formatCode="0.000%"/>
    </dxf>
    <dxf>
      <numFmt numFmtId="14" formatCode="0.00%"/>
    </dxf>
    <dxf>
      <numFmt numFmtId="14" formatCode="0.00%"/>
      <fill>
        <patternFill patternType="solid">
          <fgColor indexed="64"/>
          <bgColor theme="4" tint="0.79998168889431442"/>
        </patternFill>
      </fill>
    </dxf>
    <dxf>
      <numFmt numFmtId="14" formatCode="0.00%"/>
    </dxf>
    <dxf>
      <numFmt numFmtId="14" formatCode="0.00%"/>
      <fill>
        <patternFill patternType="solid">
          <fgColor indexed="64"/>
          <bgColor theme="4" tint="0.79998168889431442"/>
        </patternFill>
      </fill>
    </dxf>
    <dxf>
      <numFmt numFmtId="34" formatCode="_(&quot;$&quot;* #,##0.00_);_(&quot;$&quot;* \(#,##0.00\);_(&quot;$&quot;* &quot;-&quot;??_);_(@_)"/>
    </dxf>
    <dxf>
      <numFmt numFmtId="34" formatCode="_(&quot;$&quot;* #,##0.00_);_(&quot;$&quot;* \(#,##0.00\);_(&quot;$&quot;* &quot;-&quot;??_);_(@_)"/>
      <fill>
        <patternFill patternType="solid">
          <fgColor indexed="64"/>
          <bgColor theme="4" tint="0.79998168889431442"/>
        </patternFill>
      </fill>
    </dxf>
    <dxf>
      <numFmt numFmtId="34" formatCode="_(&quot;$&quot;* #,##0.00_);_(&quot;$&quot;* \(#,##0.00\);_(&quot;$&quot;* &quot;-&quot;??_);_(@_)"/>
    </dxf>
    <dxf>
      <numFmt numFmtId="34" formatCode="_(&quot;$&quot;* #,##0.00_);_(&quot;$&quot;* \(#,##0.00\);_(&quot;$&quot;* &quot;-&quot;??_);_(@_)"/>
      <fill>
        <patternFill patternType="solid">
          <fgColor indexed="64"/>
          <bgColor theme="4" tint="0.79998168889431442"/>
        </patternFill>
      </fill>
    </dxf>
    <dxf>
      <numFmt numFmtId="165" formatCode="[$-409]mmmm\-yy;@"/>
    </dxf>
    <dxf>
      <numFmt numFmtId="30" formatCode="@"/>
      <alignment horizontal="left" vertical="bottom" textRotation="0" wrapText="0" indent="0" justifyLastLine="0" shrinkToFit="0" readingOrder="0"/>
    </dxf>
    <dxf>
      <numFmt numFmtId="1" formatCode="0"/>
    </dxf>
    <dxf>
      <numFmt numFmtId="1" formatCode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13" displayName="Table113" ref="A3:J136" totalsRowCount="1">
  <autoFilter ref="A3:J135" xr:uid="{00000000-0009-0000-0100-000001000000}"/>
  <tableColumns count="10">
    <tableColumn id="1" xr3:uid="{00000000-0010-0000-0000-000001000000}" name="Year" dataDxfId="19" totalsRowDxfId="18">
      <calculatedColumnFormula>A3</calculatedColumnFormula>
    </tableColumn>
    <tableColumn id="13" xr3:uid="{00000000-0010-0000-0000-00000D000000}" name="Month" dataDxfId="17" totalsRowDxfId="16">
      <calculatedColumnFormula>SUM(B3+1)</calculatedColumnFormula>
    </tableColumn>
    <tableColumn id="11" xr3:uid="{00000000-0010-0000-0000-00000B000000}" name="Taxable Charges" totalsRowFunction="sum" dataDxfId="15" totalsRowDxfId="14"/>
    <tableColumn id="6" xr3:uid="{00000000-0010-0000-0000-000006000000}" name="Full Tax Paid" totalsRowFunction="sum" dataDxfId="13" totalsRowDxfId="12">
      <calculatedColumnFormula>IF(ISNUMBER(C4),(C4*G4)," ")</calculatedColumnFormula>
    </tableColumn>
    <tableColumn id="8" xr3:uid="{00000000-0010-0000-0000-000008000000}" name="Rentable Space %" dataDxfId="11" totalsRowDxfId="10">
      <calculatedColumnFormula>IF(ISNUMBER(E3),E3," ")</calculatedColumnFormula>
    </tableColumn>
    <tableColumn id="7" xr3:uid="{00000000-0010-0000-0000-000007000000}" name="Monthly Occupancy %" dataDxfId="9" totalsRowDxfId="8"/>
    <tableColumn id="3" xr3:uid="{00000000-0010-0000-0000-000003000000}" name="Rate" dataDxfId="7" totalsRowDxfId="6">
      <calculatedColumnFormula>IF(G3&gt;0,G3," ")</calculatedColumnFormula>
    </tableColumn>
    <tableColumn id="9" xr3:uid="{00000000-0010-0000-0000-000009000000}" name="Estimated Refund " totalsRowFunction="sum" dataDxfId="5" totalsRowDxfId="4">
      <calculatedColumnFormula>IF(ISNUMBER(D4),((((D4/G4)*E4)*F4)*G4)," ")</calculatedColumnFormula>
    </tableColumn>
    <tableColumn id="5" xr3:uid="{00000000-0010-0000-0000-000005000000}" name="Estimated 2% Loss" totalsRowFunction="sum" dataDxfId="3" totalsRowDxfId="2">
      <calculatedColumnFormula>Table113[[#This Row],[Estimated Refund ]]*2%</calculatedColumnFormula>
    </tableColumn>
    <tableColumn id="4" xr3:uid="{00000000-0010-0000-0000-000004000000}" name="Expected Refund" totalsRowFunction="sum" dataDxfId="1" totalsRowDxfId="0">
      <calculatedColumnFormula>Table113[[#This Row],[Estimated Refund ]]-Table113[[#This Row],[Estimated 2% Loss]]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36"/>
  <sheetViews>
    <sheetView tabSelected="1" zoomScale="130" zoomScaleNormal="130" workbookViewId="0">
      <pane ySplit="3" topLeftCell="A4" activePane="bottomLeft" state="frozen"/>
      <selection pane="bottomLeft" activeCell="F5" sqref="F5"/>
    </sheetView>
  </sheetViews>
  <sheetFormatPr defaultRowHeight="15" x14ac:dyDescent="0.25"/>
  <cols>
    <col min="1" max="1" width="5.42578125" customWidth="1"/>
    <col min="2" max="2" width="4.7109375" customWidth="1"/>
    <col min="3" max="3" width="17.7109375" style="10" bestFit="1" customWidth="1"/>
    <col min="4" max="4" width="16.140625" style="10" customWidth="1"/>
    <col min="5" max="5" width="19" style="14" bestFit="1" customWidth="1"/>
    <col min="6" max="6" width="23" style="14" bestFit="1" customWidth="1"/>
    <col min="7" max="7" width="8.7109375" style="1" customWidth="1"/>
    <col min="8" max="8" width="19.7109375" style="10" bestFit="1" customWidth="1"/>
    <col min="9" max="9" width="19.5703125" style="10" bestFit="1" customWidth="1"/>
    <col min="10" max="10" width="18.42578125" style="10" bestFit="1" customWidth="1"/>
  </cols>
  <sheetData>
    <row r="1" spans="1:10" ht="16.5" thickBot="1" x14ac:dyDescent="0.3">
      <c r="A1" s="16" t="s">
        <v>12</v>
      </c>
      <c r="B1" s="17"/>
      <c r="C1" s="17"/>
      <c r="D1" s="15" t="s">
        <v>23</v>
      </c>
      <c r="E1" s="18"/>
      <c r="F1" s="19"/>
    </row>
    <row r="3" spans="1:10" x14ac:dyDescent="0.25">
      <c r="A3" t="s">
        <v>11</v>
      </c>
      <c r="B3" t="s">
        <v>10</v>
      </c>
      <c r="C3" s="10" t="s">
        <v>13</v>
      </c>
      <c r="D3" s="10" t="s">
        <v>14</v>
      </c>
      <c r="E3" s="14" t="s">
        <v>15</v>
      </c>
      <c r="F3" s="14" t="s">
        <v>16</v>
      </c>
      <c r="G3" s="1" t="s">
        <v>9</v>
      </c>
      <c r="H3" s="10" t="s">
        <v>17</v>
      </c>
      <c r="I3" s="11" t="s">
        <v>18</v>
      </c>
      <c r="J3" s="10" t="s">
        <v>19</v>
      </c>
    </row>
    <row r="4" spans="1:10" x14ac:dyDescent="0.25">
      <c r="A4" s="9">
        <v>2013</v>
      </c>
      <c r="B4" s="6" t="s">
        <v>8</v>
      </c>
      <c r="C4" s="13">
        <v>0</v>
      </c>
      <c r="D4" s="13">
        <v>0</v>
      </c>
      <c r="E4" s="4">
        <v>0</v>
      </c>
      <c r="F4" s="4">
        <v>0</v>
      </c>
      <c r="G4" s="7">
        <v>8.9749999999999996E-2</v>
      </c>
      <c r="H4" s="12">
        <f t="shared" ref="H4:H35" si="0">IF(ISNUMBER(D4),((((D4/G4)*E4)*F4)*G4)," ")</f>
        <v>0</v>
      </c>
      <c r="I4" s="11">
        <f>Table113[[#This Row],[Estimated Refund ]]*2%</f>
        <v>0</v>
      </c>
      <c r="J4" s="10">
        <f>Table113[[#This Row],[Estimated Refund ]]-Table113[[#This Row],[Estimated 2% Loss]]</f>
        <v>0</v>
      </c>
    </row>
    <row r="5" spans="1:10" x14ac:dyDescent="0.25">
      <c r="A5" s="3">
        <f>A4</f>
        <v>2013</v>
      </c>
      <c r="B5" s="6" t="s">
        <v>7</v>
      </c>
      <c r="C5" s="13">
        <v>0</v>
      </c>
      <c r="D5" s="13">
        <v>0</v>
      </c>
      <c r="E5" s="4">
        <v>0</v>
      </c>
      <c r="F5" s="4">
        <v>0</v>
      </c>
      <c r="G5" s="7">
        <v>8.9749999999999996E-2</v>
      </c>
      <c r="H5" s="12">
        <f t="shared" si="0"/>
        <v>0</v>
      </c>
      <c r="I5" s="11">
        <f>Table113[[#This Row],[Estimated Refund ]]*2%</f>
        <v>0</v>
      </c>
      <c r="J5" s="10">
        <f>Table113[[#This Row],[Estimated Refund ]]-Table113[[#This Row],[Estimated 2% Loss]]</f>
        <v>0</v>
      </c>
    </row>
    <row r="6" spans="1:10" s="8" customFormat="1" x14ac:dyDescent="0.25">
      <c r="A6" s="3">
        <f t="shared" ref="A6:A15" si="1">A5</f>
        <v>2013</v>
      </c>
      <c r="B6" s="6" t="s">
        <v>6</v>
      </c>
      <c r="C6" s="13">
        <v>0</v>
      </c>
      <c r="D6" s="13">
        <v>0</v>
      </c>
      <c r="E6" s="5">
        <f t="shared" ref="E6:E37" si="2">IF(ISNUMBER(E5),E5," ")</f>
        <v>0</v>
      </c>
      <c r="F6" s="4">
        <v>0</v>
      </c>
      <c r="G6" s="7">
        <v>8.9749999999999996E-2</v>
      </c>
      <c r="H6" s="12">
        <f t="shared" si="0"/>
        <v>0</v>
      </c>
      <c r="I6" s="11">
        <f>Table113[[#This Row],[Estimated Refund ]]*2%</f>
        <v>0</v>
      </c>
      <c r="J6" s="10">
        <f>Table113[[#This Row],[Estimated Refund ]]-Table113[[#This Row],[Estimated 2% Loss]]</f>
        <v>0</v>
      </c>
    </row>
    <row r="7" spans="1:10" x14ac:dyDescent="0.25">
      <c r="A7" s="3">
        <f t="shared" si="1"/>
        <v>2013</v>
      </c>
      <c r="B7" s="6" t="s">
        <v>5</v>
      </c>
      <c r="C7" s="13">
        <v>0</v>
      </c>
      <c r="D7" s="13">
        <v>0</v>
      </c>
      <c r="E7" s="5">
        <f t="shared" si="2"/>
        <v>0</v>
      </c>
      <c r="F7" s="4">
        <v>0</v>
      </c>
      <c r="G7" s="7">
        <v>8.9749999999999996E-2</v>
      </c>
      <c r="H7" s="12">
        <f t="shared" si="0"/>
        <v>0</v>
      </c>
      <c r="I7" s="11">
        <f>Table113[[#This Row],[Estimated Refund ]]*2%</f>
        <v>0</v>
      </c>
      <c r="J7" s="10">
        <f>Table113[[#This Row],[Estimated Refund ]]-Table113[[#This Row],[Estimated 2% Loss]]</f>
        <v>0</v>
      </c>
    </row>
    <row r="8" spans="1:10" x14ac:dyDescent="0.25">
      <c r="A8" s="3">
        <f t="shared" si="1"/>
        <v>2013</v>
      </c>
      <c r="B8" s="6" t="s">
        <v>4</v>
      </c>
      <c r="C8" s="13">
        <v>0</v>
      </c>
      <c r="D8" s="13">
        <v>0</v>
      </c>
      <c r="E8" s="5">
        <f t="shared" si="2"/>
        <v>0</v>
      </c>
      <c r="F8" s="4">
        <v>0</v>
      </c>
      <c r="G8" s="7">
        <v>8.9749999999999996E-2</v>
      </c>
      <c r="H8" s="12">
        <f t="shared" si="0"/>
        <v>0</v>
      </c>
      <c r="I8" s="11">
        <f>Table113[[#This Row],[Estimated Refund ]]*2%</f>
        <v>0</v>
      </c>
      <c r="J8" s="10">
        <f>Table113[[#This Row],[Estimated Refund ]]-Table113[[#This Row],[Estimated 2% Loss]]</f>
        <v>0</v>
      </c>
    </row>
    <row r="9" spans="1:10" x14ac:dyDescent="0.25">
      <c r="A9" s="3">
        <f t="shared" si="1"/>
        <v>2013</v>
      </c>
      <c r="B9" s="6" t="s">
        <v>3</v>
      </c>
      <c r="C9" s="13">
        <v>0</v>
      </c>
      <c r="D9" s="13">
        <v>0</v>
      </c>
      <c r="E9" s="5">
        <f t="shared" si="2"/>
        <v>0</v>
      </c>
      <c r="F9" s="4">
        <v>0</v>
      </c>
      <c r="G9" s="7">
        <v>8.9749999999999996E-2</v>
      </c>
      <c r="H9" s="12">
        <f t="shared" si="0"/>
        <v>0</v>
      </c>
      <c r="I9" s="11">
        <f>Table113[[#This Row],[Estimated Refund ]]*2%</f>
        <v>0</v>
      </c>
      <c r="J9" s="10">
        <f>Table113[[#This Row],[Estimated Refund ]]-Table113[[#This Row],[Estimated 2% Loss]]</f>
        <v>0</v>
      </c>
    </row>
    <row r="10" spans="1:10" x14ac:dyDescent="0.25">
      <c r="A10" s="3">
        <f t="shared" si="1"/>
        <v>2013</v>
      </c>
      <c r="B10" s="6" t="s">
        <v>2</v>
      </c>
      <c r="C10" s="13">
        <v>0</v>
      </c>
      <c r="D10" s="13">
        <v>0</v>
      </c>
      <c r="E10" s="5">
        <f t="shared" si="2"/>
        <v>0</v>
      </c>
      <c r="F10" s="4">
        <v>0</v>
      </c>
      <c r="G10" s="7">
        <v>8.9749999999999996E-2</v>
      </c>
      <c r="H10" s="12">
        <f t="shared" si="0"/>
        <v>0</v>
      </c>
      <c r="I10" s="11">
        <f>Table113[[#This Row],[Estimated Refund ]]*2%</f>
        <v>0</v>
      </c>
      <c r="J10" s="10">
        <f>Table113[[#This Row],[Estimated Refund ]]-Table113[[#This Row],[Estimated 2% Loss]]</f>
        <v>0</v>
      </c>
    </row>
    <row r="11" spans="1:10" x14ac:dyDescent="0.25">
      <c r="A11" s="3">
        <f t="shared" si="1"/>
        <v>2013</v>
      </c>
      <c r="B11" s="6" t="s">
        <v>1</v>
      </c>
      <c r="C11" s="13">
        <v>0</v>
      </c>
      <c r="D11" s="13">
        <v>0</v>
      </c>
      <c r="E11" s="5">
        <f t="shared" si="2"/>
        <v>0</v>
      </c>
      <c r="F11" s="4">
        <v>0</v>
      </c>
      <c r="G11" s="7">
        <v>8.9749999999999996E-2</v>
      </c>
      <c r="H11" s="12">
        <f t="shared" si="0"/>
        <v>0</v>
      </c>
      <c r="I11" s="11">
        <f>Table113[[#This Row],[Estimated Refund ]]*2%</f>
        <v>0</v>
      </c>
      <c r="J11" s="10">
        <f>Table113[[#This Row],[Estimated Refund ]]-Table113[[#This Row],[Estimated 2% Loss]]</f>
        <v>0</v>
      </c>
    </row>
    <row r="12" spans="1:10" x14ac:dyDescent="0.25">
      <c r="A12" s="3">
        <f t="shared" si="1"/>
        <v>2013</v>
      </c>
      <c r="B12" s="6" t="s">
        <v>0</v>
      </c>
      <c r="C12" s="13">
        <v>0</v>
      </c>
      <c r="D12" s="13">
        <v>0</v>
      </c>
      <c r="E12" s="5">
        <f t="shared" si="2"/>
        <v>0</v>
      </c>
      <c r="F12" s="4">
        <v>0</v>
      </c>
      <c r="G12" s="7">
        <v>8.9749999999999996E-2</v>
      </c>
      <c r="H12" s="12">
        <f t="shared" si="0"/>
        <v>0</v>
      </c>
      <c r="I12" s="11">
        <f>Table113[[#This Row],[Estimated Refund ]]*2%</f>
        <v>0</v>
      </c>
      <c r="J12" s="10">
        <f>Table113[[#This Row],[Estimated Refund ]]-Table113[[#This Row],[Estimated 2% Loss]]</f>
        <v>0</v>
      </c>
    </row>
    <row r="13" spans="1:10" x14ac:dyDescent="0.25">
      <c r="A13" s="3">
        <f t="shared" si="1"/>
        <v>2013</v>
      </c>
      <c r="B13" s="6" t="s">
        <v>20</v>
      </c>
      <c r="C13" s="13">
        <v>0</v>
      </c>
      <c r="D13" s="13">
        <v>0</v>
      </c>
      <c r="E13" s="5">
        <f t="shared" si="2"/>
        <v>0</v>
      </c>
      <c r="F13" s="4">
        <v>0</v>
      </c>
      <c r="G13" s="7">
        <v>8.9749999999999996E-2</v>
      </c>
      <c r="H13" s="12">
        <f t="shared" si="0"/>
        <v>0</v>
      </c>
      <c r="I13" s="11">
        <f>Table113[[#This Row],[Estimated Refund ]]*2%</f>
        <v>0</v>
      </c>
      <c r="J13" s="10">
        <f>Table113[[#This Row],[Estimated Refund ]]-Table113[[#This Row],[Estimated 2% Loss]]</f>
        <v>0</v>
      </c>
    </row>
    <row r="14" spans="1:10" x14ac:dyDescent="0.25">
      <c r="A14" s="3">
        <f t="shared" si="1"/>
        <v>2013</v>
      </c>
      <c r="B14" s="6" t="s">
        <v>21</v>
      </c>
      <c r="C14" s="13">
        <v>0</v>
      </c>
      <c r="D14" s="13">
        <v>0</v>
      </c>
      <c r="E14" s="5">
        <f t="shared" si="2"/>
        <v>0</v>
      </c>
      <c r="F14" s="4">
        <v>0</v>
      </c>
      <c r="G14" s="7">
        <v>8.9749999999999996E-2</v>
      </c>
      <c r="H14" s="12">
        <f t="shared" si="0"/>
        <v>0</v>
      </c>
      <c r="I14" s="11">
        <f>Table113[[#This Row],[Estimated Refund ]]*2%</f>
        <v>0</v>
      </c>
      <c r="J14" s="10">
        <f>Table113[[#This Row],[Estimated Refund ]]-Table113[[#This Row],[Estimated 2% Loss]]</f>
        <v>0</v>
      </c>
    </row>
    <row r="15" spans="1:10" x14ac:dyDescent="0.25">
      <c r="A15" s="3">
        <f t="shared" si="1"/>
        <v>2013</v>
      </c>
      <c r="B15" s="6" t="s">
        <v>22</v>
      </c>
      <c r="C15" s="13">
        <v>0</v>
      </c>
      <c r="D15" s="13">
        <v>0</v>
      </c>
      <c r="E15" s="5">
        <f t="shared" si="2"/>
        <v>0</v>
      </c>
      <c r="F15" s="4">
        <v>0</v>
      </c>
      <c r="G15" s="7">
        <v>8.9749999999999996E-2</v>
      </c>
      <c r="H15" s="12">
        <f t="shared" si="0"/>
        <v>0</v>
      </c>
      <c r="I15" s="11">
        <f>Table113[[#This Row],[Estimated Refund ]]*2%</f>
        <v>0</v>
      </c>
      <c r="J15" s="10">
        <f>Table113[[#This Row],[Estimated Refund ]]-Table113[[#This Row],[Estimated 2% Loss]]</f>
        <v>0</v>
      </c>
    </row>
    <row r="16" spans="1:10" x14ac:dyDescent="0.25">
      <c r="A16" s="9">
        <f>SUM(A4+1)</f>
        <v>2014</v>
      </c>
      <c r="B16" s="6" t="s">
        <v>8</v>
      </c>
      <c r="C16" s="13">
        <v>0</v>
      </c>
      <c r="D16" s="13">
        <v>0</v>
      </c>
      <c r="E16" s="5">
        <f t="shared" si="2"/>
        <v>0</v>
      </c>
      <c r="F16" s="4">
        <v>0</v>
      </c>
      <c r="G16" s="7">
        <v>8.9749999999999996E-2</v>
      </c>
      <c r="H16" s="12">
        <f t="shared" si="0"/>
        <v>0</v>
      </c>
      <c r="I16" s="11">
        <f>Table113[[#This Row],[Estimated Refund ]]*2%</f>
        <v>0</v>
      </c>
      <c r="J16" s="10">
        <f>Table113[[#This Row],[Estimated Refund ]]-Table113[[#This Row],[Estimated 2% Loss]]</f>
        <v>0</v>
      </c>
    </row>
    <row r="17" spans="1:10" x14ac:dyDescent="0.25">
      <c r="A17" s="3">
        <f t="shared" ref="A17:A27" si="3">A16</f>
        <v>2014</v>
      </c>
      <c r="B17" s="6" t="s">
        <v>7</v>
      </c>
      <c r="C17" s="13">
        <v>0</v>
      </c>
      <c r="D17" s="13">
        <v>0</v>
      </c>
      <c r="E17" s="5">
        <f t="shared" si="2"/>
        <v>0</v>
      </c>
      <c r="F17" s="4">
        <v>0</v>
      </c>
      <c r="G17" s="7">
        <v>8.9749999999999996E-2</v>
      </c>
      <c r="H17" s="12">
        <f t="shared" si="0"/>
        <v>0</v>
      </c>
      <c r="I17" s="11">
        <f>Table113[[#This Row],[Estimated Refund ]]*2%</f>
        <v>0</v>
      </c>
      <c r="J17" s="10">
        <f>Table113[[#This Row],[Estimated Refund ]]-Table113[[#This Row],[Estimated 2% Loss]]</f>
        <v>0</v>
      </c>
    </row>
    <row r="18" spans="1:10" x14ac:dyDescent="0.25">
      <c r="A18" s="3">
        <f t="shared" si="3"/>
        <v>2014</v>
      </c>
      <c r="B18" s="6" t="s">
        <v>6</v>
      </c>
      <c r="C18" s="13">
        <v>0</v>
      </c>
      <c r="D18" s="13">
        <v>0</v>
      </c>
      <c r="E18" s="5">
        <f t="shared" si="2"/>
        <v>0</v>
      </c>
      <c r="F18" s="4">
        <v>0</v>
      </c>
      <c r="G18" s="7">
        <v>8.9749999999999996E-2</v>
      </c>
      <c r="H18" s="12">
        <f t="shared" si="0"/>
        <v>0</v>
      </c>
      <c r="I18" s="11">
        <f>Table113[[#This Row],[Estimated Refund ]]*2%</f>
        <v>0</v>
      </c>
      <c r="J18" s="10">
        <f>Table113[[#This Row],[Estimated Refund ]]-Table113[[#This Row],[Estimated 2% Loss]]</f>
        <v>0</v>
      </c>
    </row>
    <row r="19" spans="1:10" x14ac:dyDescent="0.25">
      <c r="A19" s="3">
        <f t="shared" si="3"/>
        <v>2014</v>
      </c>
      <c r="B19" s="6" t="s">
        <v>5</v>
      </c>
      <c r="C19" s="13">
        <v>0</v>
      </c>
      <c r="D19" s="13">
        <v>0</v>
      </c>
      <c r="E19" s="5">
        <f t="shared" si="2"/>
        <v>0</v>
      </c>
      <c r="F19" s="4">
        <v>0</v>
      </c>
      <c r="G19" s="7">
        <v>8.9749999999999996E-2</v>
      </c>
      <c r="H19" s="12">
        <f t="shared" si="0"/>
        <v>0</v>
      </c>
      <c r="I19" s="11">
        <f>Table113[[#This Row],[Estimated Refund ]]*2%</f>
        <v>0</v>
      </c>
      <c r="J19" s="10">
        <f>Table113[[#This Row],[Estimated Refund ]]-Table113[[#This Row],[Estimated 2% Loss]]</f>
        <v>0</v>
      </c>
    </row>
    <row r="20" spans="1:10" x14ac:dyDescent="0.25">
      <c r="A20" s="3">
        <f t="shared" si="3"/>
        <v>2014</v>
      </c>
      <c r="B20" s="6" t="s">
        <v>4</v>
      </c>
      <c r="C20" s="13">
        <v>0</v>
      </c>
      <c r="D20" s="13">
        <v>0</v>
      </c>
      <c r="E20" s="5">
        <f t="shared" si="2"/>
        <v>0</v>
      </c>
      <c r="F20" s="4">
        <v>0</v>
      </c>
      <c r="G20" s="7">
        <v>8.9749999999999996E-2</v>
      </c>
      <c r="H20" s="12">
        <f t="shared" si="0"/>
        <v>0</v>
      </c>
      <c r="I20" s="11">
        <f>Table113[[#This Row],[Estimated Refund ]]*2%</f>
        <v>0</v>
      </c>
      <c r="J20" s="10">
        <f>Table113[[#This Row],[Estimated Refund ]]-Table113[[#This Row],[Estimated 2% Loss]]</f>
        <v>0</v>
      </c>
    </row>
    <row r="21" spans="1:10" x14ac:dyDescent="0.25">
      <c r="A21" s="3">
        <f t="shared" si="3"/>
        <v>2014</v>
      </c>
      <c r="B21" s="6" t="s">
        <v>3</v>
      </c>
      <c r="C21" s="13">
        <v>0</v>
      </c>
      <c r="D21" s="13">
        <v>0</v>
      </c>
      <c r="E21" s="5">
        <f t="shared" si="2"/>
        <v>0</v>
      </c>
      <c r="F21" s="4">
        <v>0</v>
      </c>
      <c r="G21" s="7">
        <v>8.9749999999999996E-2</v>
      </c>
      <c r="H21" s="12">
        <f t="shared" si="0"/>
        <v>0</v>
      </c>
      <c r="I21" s="11">
        <f>Table113[[#This Row],[Estimated Refund ]]*2%</f>
        <v>0</v>
      </c>
      <c r="J21" s="10">
        <f>Table113[[#This Row],[Estimated Refund ]]-Table113[[#This Row],[Estimated 2% Loss]]</f>
        <v>0</v>
      </c>
    </row>
    <row r="22" spans="1:10" x14ac:dyDescent="0.25">
      <c r="A22" s="3">
        <f t="shared" si="3"/>
        <v>2014</v>
      </c>
      <c r="B22" s="6" t="s">
        <v>2</v>
      </c>
      <c r="C22" s="13">
        <v>0</v>
      </c>
      <c r="D22" s="13">
        <v>0</v>
      </c>
      <c r="E22" s="5">
        <f t="shared" si="2"/>
        <v>0</v>
      </c>
      <c r="F22" s="4">
        <v>0</v>
      </c>
      <c r="G22" s="7">
        <v>8.9749999999999996E-2</v>
      </c>
      <c r="H22" s="12">
        <f t="shared" si="0"/>
        <v>0</v>
      </c>
      <c r="I22" s="11">
        <f>Table113[[#This Row],[Estimated Refund ]]*2%</f>
        <v>0</v>
      </c>
      <c r="J22" s="10">
        <f>Table113[[#This Row],[Estimated Refund ]]-Table113[[#This Row],[Estimated 2% Loss]]</f>
        <v>0</v>
      </c>
    </row>
    <row r="23" spans="1:10" x14ac:dyDescent="0.25">
      <c r="A23" s="3">
        <f t="shared" si="3"/>
        <v>2014</v>
      </c>
      <c r="B23" s="6" t="s">
        <v>1</v>
      </c>
      <c r="C23" s="13">
        <v>0</v>
      </c>
      <c r="D23" s="13">
        <v>0</v>
      </c>
      <c r="E23" s="5">
        <f t="shared" si="2"/>
        <v>0</v>
      </c>
      <c r="F23" s="4">
        <v>0</v>
      </c>
      <c r="G23" s="7">
        <v>8.9749999999999996E-2</v>
      </c>
      <c r="H23" s="12">
        <f t="shared" si="0"/>
        <v>0</v>
      </c>
      <c r="I23" s="11">
        <f>Table113[[#This Row],[Estimated Refund ]]*2%</f>
        <v>0</v>
      </c>
      <c r="J23" s="10">
        <f>Table113[[#This Row],[Estimated Refund ]]-Table113[[#This Row],[Estimated 2% Loss]]</f>
        <v>0</v>
      </c>
    </row>
    <row r="24" spans="1:10" x14ac:dyDescent="0.25">
      <c r="A24" s="3">
        <f t="shared" si="3"/>
        <v>2014</v>
      </c>
      <c r="B24" s="6" t="s">
        <v>0</v>
      </c>
      <c r="C24" s="13">
        <v>0</v>
      </c>
      <c r="D24" s="13">
        <v>0</v>
      </c>
      <c r="E24" s="5">
        <f t="shared" si="2"/>
        <v>0</v>
      </c>
      <c r="F24" s="4">
        <v>0</v>
      </c>
      <c r="G24" s="7">
        <v>8.9749999999999996E-2</v>
      </c>
      <c r="H24" s="12">
        <f t="shared" si="0"/>
        <v>0</v>
      </c>
      <c r="I24" s="11">
        <f>Table113[[#This Row],[Estimated Refund ]]*2%</f>
        <v>0</v>
      </c>
      <c r="J24" s="10">
        <f>Table113[[#This Row],[Estimated Refund ]]-Table113[[#This Row],[Estimated 2% Loss]]</f>
        <v>0</v>
      </c>
    </row>
    <row r="25" spans="1:10" x14ac:dyDescent="0.25">
      <c r="A25" s="3">
        <f t="shared" si="3"/>
        <v>2014</v>
      </c>
      <c r="B25" s="6" t="s">
        <v>20</v>
      </c>
      <c r="C25" s="13">
        <v>0</v>
      </c>
      <c r="D25" s="13">
        <v>0</v>
      </c>
      <c r="E25" s="5">
        <f t="shared" si="2"/>
        <v>0</v>
      </c>
      <c r="F25" s="4">
        <v>0</v>
      </c>
      <c r="G25" s="7">
        <v>8.9749999999999996E-2</v>
      </c>
      <c r="H25" s="12">
        <f t="shared" si="0"/>
        <v>0</v>
      </c>
      <c r="I25" s="11">
        <f>Table113[[#This Row],[Estimated Refund ]]*2%</f>
        <v>0</v>
      </c>
      <c r="J25" s="10">
        <f>Table113[[#This Row],[Estimated Refund ]]-Table113[[#This Row],[Estimated 2% Loss]]</f>
        <v>0</v>
      </c>
    </row>
    <row r="26" spans="1:10" x14ac:dyDescent="0.25">
      <c r="A26" s="3">
        <f t="shared" si="3"/>
        <v>2014</v>
      </c>
      <c r="B26" s="6" t="s">
        <v>21</v>
      </c>
      <c r="C26" s="13">
        <v>0</v>
      </c>
      <c r="D26" s="13">
        <v>0</v>
      </c>
      <c r="E26" s="5">
        <f t="shared" si="2"/>
        <v>0</v>
      </c>
      <c r="F26" s="4">
        <v>0</v>
      </c>
      <c r="G26" s="7">
        <v>8.9749999999999996E-2</v>
      </c>
      <c r="H26" s="12">
        <f t="shared" si="0"/>
        <v>0</v>
      </c>
      <c r="I26" s="11">
        <f>Table113[[#This Row],[Estimated Refund ]]*2%</f>
        <v>0</v>
      </c>
      <c r="J26" s="10">
        <f>Table113[[#This Row],[Estimated Refund ]]-Table113[[#This Row],[Estimated 2% Loss]]</f>
        <v>0</v>
      </c>
    </row>
    <row r="27" spans="1:10" x14ac:dyDescent="0.25">
      <c r="A27" s="3">
        <f t="shared" si="3"/>
        <v>2014</v>
      </c>
      <c r="B27" s="6" t="s">
        <v>22</v>
      </c>
      <c r="C27" s="13">
        <v>0</v>
      </c>
      <c r="D27" s="13">
        <v>0</v>
      </c>
      <c r="E27" s="5">
        <f t="shared" si="2"/>
        <v>0</v>
      </c>
      <c r="F27" s="4">
        <v>0</v>
      </c>
      <c r="G27" s="7">
        <v>8.9749999999999996E-2</v>
      </c>
      <c r="H27" s="12">
        <f t="shared" si="0"/>
        <v>0</v>
      </c>
      <c r="I27" s="11">
        <f>Table113[[#This Row],[Estimated Refund ]]*2%</f>
        <v>0</v>
      </c>
      <c r="J27" s="10">
        <f>Table113[[#This Row],[Estimated Refund ]]-Table113[[#This Row],[Estimated 2% Loss]]</f>
        <v>0</v>
      </c>
    </row>
    <row r="28" spans="1:10" x14ac:dyDescent="0.25">
      <c r="A28" s="9">
        <f>SUM(A16+1)</f>
        <v>2015</v>
      </c>
      <c r="B28" s="6" t="s">
        <v>8</v>
      </c>
      <c r="C28" s="13">
        <v>0</v>
      </c>
      <c r="D28" s="13">
        <v>0</v>
      </c>
      <c r="E28" s="5">
        <f t="shared" si="2"/>
        <v>0</v>
      </c>
      <c r="F28" s="4">
        <v>0</v>
      </c>
      <c r="G28" s="7">
        <v>8.9749999999999996E-2</v>
      </c>
      <c r="H28" s="12">
        <f t="shared" si="0"/>
        <v>0</v>
      </c>
      <c r="I28" s="11">
        <f>Table113[[#This Row],[Estimated Refund ]]*2%</f>
        <v>0</v>
      </c>
      <c r="J28" s="10">
        <f>Table113[[#This Row],[Estimated Refund ]]-Table113[[#This Row],[Estimated 2% Loss]]</f>
        <v>0</v>
      </c>
    </row>
    <row r="29" spans="1:10" x14ac:dyDescent="0.25">
      <c r="A29" s="3">
        <f t="shared" ref="A29:A39" si="4">A28</f>
        <v>2015</v>
      </c>
      <c r="B29" s="6" t="s">
        <v>7</v>
      </c>
      <c r="C29" s="13">
        <v>0</v>
      </c>
      <c r="D29" s="13">
        <v>0</v>
      </c>
      <c r="E29" s="5">
        <f t="shared" si="2"/>
        <v>0</v>
      </c>
      <c r="F29" s="4">
        <v>0</v>
      </c>
      <c r="G29" s="7">
        <v>8.9749999999999996E-2</v>
      </c>
      <c r="H29" s="12">
        <f t="shared" si="0"/>
        <v>0</v>
      </c>
      <c r="I29" s="11">
        <f>Table113[[#This Row],[Estimated Refund ]]*2%</f>
        <v>0</v>
      </c>
      <c r="J29" s="10">
        <f>Table113[[#This Row],[Estimated Refund ]]-Table113[[#This Row],[Estimated 2% Loss]]</f>
        <v>0</v>
      </c>
    </row>
    <row r="30" spans="1:10" x14ac:dyDescent="0.25">
      <c r="A30" s="3">
        <f t="shared" si="4"/>
        <v>2015</v>
      </c>
      <c r="B30" s="6" t="s">
        <v>6</v>
      </c>
      <c r="C30" s="13">
        <v>0</v>
      </c>
      <c r="D30" s="13">
        <v>0</v>
      </c>
      <c r="E30" s="5">
        <f t="shared" si="2"/>
        <v>0</v>
      </c>
      <c r="F30" s="4">
        <v>0</v>
      </c>
      <c r="G30" s="7">
        <v>8.9749999999999996E-2</v>
      </c>
      <c r="H30" s="12">
        <f t="shared" si="0"/>
        <v>0</v>
      </c>
      <c r="I30" s="11">
        <f>Table113[[#This Row],[Estimated Refund ]]*2%</f>
        <v>0</v>
      </c>
      <c r="J30" s="10">
        <f>Table113[[#This Row],[Estimated Refund ]]-Table113[[#This Row],[Estimated 2% Loss]]</f>
        <v>0</v>
      </c>
    </row>
    <row r="31" spans="1:10" x14ac:dyDescent="0.25">
      <c r="A31" s="3">
        <f t="shared" si="4"/>
        <v>2015</v>
      </c>
      <c r="B31" s="6" t="s">
        <v>5</v>
      </c>
      <c r="C31" s="13">
        <v>0</v>
      </c>
      <c r="D31" s="13">
        <v>0</v>
      </c>
      <c r="E31" s="5">
        <f t="shared" si="2"/>
        <v>0</v>
      </c>
      <c r="F31" s="4">
        <v>0</v>
      </c>
      <c r="G31" s="7">
        <v>8.9749999999999996E-2</v>
      </c>
      <c r="H31" s="12">
        <f t="shared" si="0"/>
        <v>0</v>
      </c>
      <c r="I31" s="11">
        <f>Table113[[#This Row],[Estimated Refund ]]*2%</f>
        <v>0</v>
      </c>
      <c r="J31" s="10">
        <f>Table113[[#This Row],[Estimated Refund ]]-Table113[[#This Row],[Estimated 2% Loss]]</f>
        <v>0</v>
      </c>
    </row>
    <row r="32" spans="1:10" x14ac:dyDescent="0.25">
      <c r="A32" s="3">
        <f t="shared" si="4"/>
        <v>2015</v>
      </c>
      <c r="B32" s="6" t="s">
        <v>4</v>
      </c>
      <c r="C32" s="13">
        <v>0</v>
      </c>
      <c r="D32" s="13">
        <v>0</v>
      </c>
      <c r="E32" s="5">
        <f t="shared" si="2"/>
        <v>0</v>
      </c>
      <c r="F32" s="4">
        <v>0</v>
      </c>
      <c r="G32" s="7">
        <v>8.9749999999999996E-2</v>
      </c>
      <c r="H32" s="12">
        <f t="shared" si="0"/>
        <v>0</v>
      </c>
      <c r="I32" s="11">
        <f>Table113[[#This Row],[Estimated Refund ]]*2%</f>
        <v>0</v>
      </c>
      <c r="J32" s="10">
        <f>Table113[[#This Row],[Estimated Refund ]]-Table113[[#This Row],[Estimated 2% Loss]]</f>
        <v>0</v>
      </c>
    </row>
    <row r="33" spans="1:10" x14ac:dyDescent="0.25">
      <c r="A33" s="3">
        <f t="shared" si="4"/>
        <v>2015</v>
      </c>
      <c r="B33" s="6" t="s">
        <v>3</v>
      </c>
      <c r="C33" s="13">
        <v>0</v>
      </c>
      <c r="D33" s="13">
        <v>0</v>
      </c>
      <c r="E33" s="5">
        <f t="shared" si="2"/>
        <v>0</v>
      </c>
      <c r="F33" s="4">
        <v>0</v>
      </c>
      <c r="G33" s="7">
        <v>8.9749999999999996E-2</v>
      </c>
      <c r="H33" s="12">
        <f t="shared" si="0"/>
        <v>0</v>
      </c>
      <c r="I33" s="11">
        <f>Table113[[#This Row],[Estimated Refund ]]*2%</f>
        <v>0</v>
      </c>
      <c r="J33" s="10">
        <f>Table113[[#This Row],[Estimated Refund ]]-Table113[[#This Row],[Estimated 2% Loss]]</f>
        <v>0</v>
      </c>
    </row>
    <row r="34" spans="1:10" x14ac:dyDescent="0.25">
      <c r="A34" s="3">
        <f t="shared" si="4"/>
        <v>2015</v>
      </c>
      <c r="B34" s="6" t="s">
        <v>2</v>
      </c>
      <c r="C34" s="13">
        <v>0</v>
      </c>
      <c r="D34" s="13">
        <v>0</v>
      </c>
      <c r="E34" s="5">
        <f t="shared" si="2"/>
        <v>0</v>
      </c>
      <c r="F34" s="4">
        <v>0</v>
      </c>
      <c r="G34" s="7">
        <v>8.9749999999999996E-2</v>
      </c>
      <c r="H34" s="12">
        <f t="shared" si="0"/>
        <v>0</v>
      </c>
      <c r="I34" s="11">
        <f>Table113[[#This Row],[Estimated Refund ]]*2%</f>
        <v>0</v>
      </c>
      <c r="J34" s="10">
        <f>Table113[[#This Row],[Estimated Refund ]]-Table113[[#This Row],[Estimated 2% Loss]]</f>
        <v>0</v>
      </c>
    </row>
    <row r="35" spans="1:10" x14ac:dyDescent="0.25">
      <c r="A35" s="3">
        <f t="shared" si="4"/>
        <v>2015</v>
      </c>
      <c r="B35" s="6" t="s">
        <v>1</v>
      </c>
      <c r="C35" s="13">
        <v>0</v>
      </c>
      <c r="D35" s="13">
        <v>0</v>
      </c>
      <c r="E35" s="5">
        <f t="shared" si="2"/>
        <v>0</v>
      </c>
      <c r="F35" s="4">
        <v>0</v>
      </c>
      <c r="G35" s="7">
        <v>8.9749999999999996E-2</v>
      </c>
      <c r="H35" s="12">
        <f t="shared" si="0"/>
        <v>0</v>
      </c>
      <c r="I35" s="11">
        <f>Table113[[#This Row],[Estimated Refund ]]*2%</f>
        <v>0</v>
      </c>
      <c r="J35" s="10">
        <f>Table113[[#This Row],[Estimated Refund ]]-Table113[[#This Row],[Estimated 2% Loss]]</f>
        <v>0</v>
      </c>
    </row>
    <row r="36" spans="1:10" x14ac:dyDescent="0.25">
      <c r="A36" s="3">
        <f t="shared" si="4"/>
        <v>2015</v>
      </c>
      <c r="B36" s="6" t="s">
        <v>0</v>
      </c>
      <c r="C36" s="13">
        <v>0</v>
      </c>
      <c r="D36" s="13">
        <v>0</v>
      </c>
      <c r="E36" s="5">
        <f t="shared" si="2"/>
        <v>0</v>
      </c>
      <c r="F36" s="4">
        <v>0</v>
      </c>
      <c r="G36" s="7">
        <v>8.9749999999999996E-2</v>
      </c>
      <c r="H36" s="12">
        <f t="shared" ref="H36:H67" si="5">IF(ISNUMBER(D36),((((D36/G36)*E36)*F36)*G36)," ")</f>
        <v>0</v>
      </c>
      <c r="I36" s="11">
        <f>Table113[[#This Row],[Estimated Refund ]]*2%</f>
        <v>0</v>
      </c>
      <c r="J36" s="10">
        <f>Table113[[#This Row],[Estimated Refund ]]-Table113[[#This Row],[Estimated 2% Loss]]</f>
        <v>0</v>
      </c>
    </row>
    <row r="37" spans="1:10" x14ac:dyDescent="0.25">
      <c r="A37" s="3">
        <f t="shared" si="4"/>
        <v>2015</v>
      </c>
      <c r="B37" s="6" t="s">
        <v>20</v>
      </c>
      <c r="C37" s="13">
        <v>0</v>
      </c>
      <c r="D37" s="13">
        <v>0</v>
      </c>
      <c r="E37" s="5">
        <f t="shared" si="2"/>
        <v>0</v>
      </c>
      <c r="F37" s="4">
        <v>0</v>
      </c>
      <c r="G37" s="7">
        <v>8.9749999999999996E-2</v>
      </c>
      <c r="H37" s="12">
        <f t="shared" si="5"/>
        <v>0</v>
      </c>
      <c r="I37" s="11">
        <f>Table113[[#This Row],[Estimated Refund ]]*2%</f>
        <v>0</v>
      </c>
      <c r="J37" s="10">
        <f>Table113[[#This Row],[Estimated Refund ]]-Table113[[#This Row],[Estimated 2% Loss]]</f>
        <v>0</v>
      </c>
    </row>
    <row r="38" spans="1:10" x14ac:dyDescent="0.25">
      <c r="A38" s="3">
        <f t="shared" si="4"/>
        <v>2015</v>
      </c>
      <c r="B38" s="6" t="s">
        <v>21</v>
      </c>
      <c r="C38" s="13">
        <v>0</v>
      </c>
      <c r="D38" s="13">
        <v>0</v>
      </c>
      <c r="E38" s="5">
        <f t="shared" ref="E38:E69" si="6">IF(ISNUMBER(E37),E37," ")</f>
        <v>0</v>
      </c>
      <c r="F38" s="4">
        <v>0</v>
      </c>
      <c r="G38" s="7">
        <v>8.9749999999999996E-2</v>
      </c>
      <c r="H38" s="12">
        <f t="shared" si="5"/>
        <v>0</v>
      </c>
      <c r="I38" s="11">
        <f>Table113[[#This Row],[Estimated Refund ]]*2%</f>
        <v>0</v>
      </c>
      <c r="J38" s="10">
        <f>Table113[[#This Row],[Estimated Refund ]]-Table113[[#This Row],[Estimated 2% Loss]]</f>
        <v>0</v>
      </c>
    </row>
    <row r="39" spans="1:10" x14ac:dyDescent="0.25">
      <c r="A39" s="3">
        <f t="shared" si="4"/>
        <v>2015</v>
      </c>
      <c r="B39" s="6" t="s">
        <v>22</v>
      </c>
      <c r="C39" s="13">
        <v>0</v>
      </c>
      <c r="D39" s="13">
        <v>0</v>
      </c>
      <c r="E39" s="5">
        <f t="shared" si="6"/>
        <v>0</v>
      </c>
      <c r="F39" s="4">
        <v>0</v>
      </c>
      <c r="G39" s="7">
        <v>8.9749999999999996E-2</v>
      </c>
      <c r="H39" s="12">
        <f t="shared" si="5"/>
        <v>0</v>
      </c>
      <c r="I39" s="11">
        <f>Table113[[#This Row],[Estimated Refund ]]*2%</f>
        <v>0</v>
      </c>
      <c r="J39" s="10">
        <f>Table113[[#This Row],[Estimated Refund ]]-Table113[[#This Row],[Estimated 2% Loss]]</f>
        <v>0</v>
      </c>
    </row>
    <row r="40" spans="1:10" x14ac:dyDescent="0.25">
      <c r="A40" s="9">
        <f>SUM(A28+1)</f>
        <v>2016</v>
      </c>
      <c r="B40" s="6" t="s">
        <v>8</v>
      </c>
      <c r="C40" s="13">
        <v>0</v>
      </c>
      <c r="D40" s="13">
        <v>0</v>
      </c>
      <c r="E40" s="5">
        <f t="shared" si="6"/>
        <v>0</v>
      </c>
      <c r="F40" s="4">
        <v>0</v>
      </c>
      <c r="G40" s="7">
        <v>8.9749999999999996E-2</v>
      </c>
      <c r="H40" s="12">
        <f t="shared" si="5"/>
        <v>0</v>
      </c>
      <c r="I40" s="11">
        <f>Table113[[#This Row],[Estimated Refund ]]*2%</f>
        <v>0</v>
      </c>
      <c r="J40" s="10">
        <f>Table113[[#This Row],[Estimated Refund ]]-Table113[[#This Row],[Estimated 2% Loss]]</f>
        <v>0</v>
      </c>
    </row>
    <row r="41" spans="1:10" x14ac:dyDescent="0.25">
      <c r="A41" s="3">
        <f t="shared" ref="A41:A51" si="7">A40</f>
        <v>2016</v>
      </c>
      <c r="B41" s="6" t="s">
        <v>7</v>
      </c>
      <c r="C41" s="13">
        <v>0</v>
      </c>
      <c r="D41" s="13">
        <v>0</v>
      </c>
      <c r="E41" s="5">
        <f t="shared" si="6"/>
        <v>0</v>
      </c>
      <c r="F41" s="4">
        <v>0</v>
      </c>
      <c r="G41" s="7">
        <v>8.9749999999999996E-2</v>
      </c>
      <c r="H41" s="12">
        <f t="shared" si="5"/>
        <v>0</v>
      </c>
      <c r="I41" s="11">
        <f>Table113[[#This Row],[Estimated Refund ]]*2%</f>
        <v>0</v>
      </c>
      <c r="J41" s="10">
        <f>Table113[[#This Row],[Estimated Refund ]]-Table113[[#This Row],[Estimated 2% Loss]]</f>
        <v>0</v>
      </c>
    </row>
    <row r="42" spans="1:10" x14ac:dyDescent="0.25">
      <c r="A42" s="3">
        <f t="shared" si="7"/>
        <v>2016</v>
      </c>
      <c r="B42" s="6" t="s">
        <v>6</v>
      </c>
      <c r="C42" s="13">
        <v>0</v>
      </c>
      <c r="D42" s="13">
        <v>0</v>
      </c>
      <c r="E42" s="5">
        <f t="shared" si="6"/>
        <v>0</v>
      </c>
      <c r="F42" s="4">
        <v>0</v>
      </c>
      <c r="G42" s="7">
        <v>8.9749999999999996E-2</v>
      </c>
      <c r="H42" s="12">
        <f t="shared" si="5"/>
        <v>0</v>
      </c>
      <c r="I42" s="11">
        <f>Table113[[#This Row],[Estimated Refund ]]*2%</f>
        <v>0</v>
      </c>
      <c r="J42" s="10">
        <f>Table113[[#This Row],[Estimated Refund ]]-Table113[[#This Row],[Estimated 2% Loss]]</f>
        <v>0</v>
      </c>
    </row>
    <row r="43" spans="1:10" x14ac:dyDescent="0.25">
      <c r="A43" s="3">
        <f t="shared" si="7"/>
        <v>2016</v>
      </c>
      <c r="B43" s="6" t="s">
        <v>5</v>
      </c>
      <c r="C43" s="13">
        <v>0</v>
      </c>
      <c r="D43" s="13">
        <v>0</v>
      </c>
      <c r="E43" s="5">
        <f t="shared" si="6"/>
        <v>0</v>
      </c>
      <c r="F43" s="4">
        <v>0</v>
      </c>
      <c r="G43" s="7">
        <v>8.9749999999999996E-2</v>
      </c>
      <c r="H43" s="12">
        <f t="shared" si="5"/>
        <v>0</v>
      </c>
      <c r="I43" s="11">
        <f>Table113[[#This Row],[Estimated Refund ]]*2%</f>
        <v>0</v>
      </c>
      <c r="J43" s="10">
        <f>Table113[[#This Row],[Estimated Refund ]]-Table113[[#This Row],[Estimated 2% Loss]]</f>
        <v>0</v>
      </c>
    </row>
    <row r="44" spans="1:10" x14ac:dyDescent="0.25">
      <c r="A44" s="3">
        <f t="shared" si="7"/>
        <v>2016</v>
      </c>
      <c r="B44" s="6" t="s">
        <v>4</v>
      </c>
      <c r="C44" s="13">
        <v>0</v>
      </c>
      <c r="D44" s="13">
        <v>0</v>
      </c>
      <c r="E44" s="5">
        <f t="shared" si="6"/>
        <v>0</v>
      </c>
      <c r="F44" s="4">
        <v>0</v>
      </c>
      <c r="G44" s="7">
        <v>8.9749999999999996E-2</v>
      </c>
      <c r="H44" s="12">
        <f t="shared" si="5"/>
        <v>0</v>
      </c>
      <c r="I44" s="11">
        <f>Table113[[#This Row],[Estimated Refund ]]*2%</f>
        <v>0</v>
      </c>
      <c r="J44" s="10">
        <f>Table113[[#This Row],[Estimated Refund ]]-Table113[[#This Row],[Estimated 2% Loss]]</f>
        <v>0</v>
      </c>
    </row>
    <row r="45" spans="1:10" x14ac:dyDescent="0.25">
      <c r="A45" s="3">
        <f t="shared" si="7"/>
        <v>2016</v>
      </c>
      <c r="B45" s="6" t="s">
        <v>3</v>
      </c>
      <c r="C45" s="13">
        <v>0</v>
      </c>
      <c r="D45" s="13">
        <v>0</v>
      </c>
      <c r="E45" s="5">
        <f t="shared" si="6"/>
        <v>0</v>
      </c>
      <c r="F45" s="4">
        <v>0</v>
      </c>
      <c r="G45" s="7">
        <v>8.9749999999999996E-2</v>
      </c>
      <c r="H45" s="12">
        <f t="shared" si="5"/>
        <v>0</v>
      </c>
      <c r="I45" s="11">
        <f>Table113[[#This Row],[Estimated Refund ]]*2%</f>
        <v>0</v>
      </c>
      <c r="J45" s="10">
        <f>Table113[[#This Row],[Estimated Refund ]]-Table113[[#This Row],[Estimated 2% Loss]]</f>
        <v>0</v>
      </c>
    </row>
    <row r="46" spans="1:10" x14ac:dyDescent="0.25">
      <c r="A46" s="3">
        <f t="shared" si="7"/>
        <v>2016</v>
      </c>
      <c r="B46" s="6" t="s">
        <v>2</v>
      </c>
      <c r="C46" s="13">
        <v>0</v>
      </c>
      <c r="D46" s="13">
        <v>0</v>
      </c>
      <c r="E46" s="5">
        <f t="shared" si="6"/>
        <v>0</v>
      </c>
      <c r="F46" s="4">
        <v>0</v>
      </c>
      <c r="G46" s="7">
        <v>8.9749999999999996E-2</v>
      </c>
      <c r="H46" s="12">
        <f t="shared" si="5"/>
        <v>0</v>
      </c>
      <c r="I46" s="11">
        <f>Table113[[#This Row],[Estimated Refund ]]*2%</f>
        <v>0</v>
      </c>
      <c r="J46" s="10">
        <f>Table113[[#This Row],[Estimated Refund ]]-Table113[[#This Row],[Estimated 2% Loss]]</f>
        <v>0</v>
      </c>
    </row>
    <row r="47" spans="1:10" x14ac:dyDescent="0.25">
      <c r="A47" s="3">
        <f t="shared" si="7"/>
        <v>2016</v>
      </c>
      <c r="B47" s="6" t="s">
        <v>1</v>
      </c>
      <c r="C47" s="13">
        <v>0</v>
      </c>
      <c r="D47" s="13">
        <v>0</v>
      </c>
      <c r="E47" s="5">
        <f t="shared" si="6"/>
        <v>0</v>
      </c>
      <c r="F47" s="4">
        <v>0</v>
      </c>
      <c r="G47" s="7">
        <v>8.9749999999999996E-2</v>
      </c>
      <c r="H47" s="12">
        <f t="shared" si="5"/>
        <v>0</v>
      </c>
      <c r="I47" s="11">
        <f>Table113[[#This Row],[Estimated Refund ]]*2%</f>
        <v>0</v>
      </c>
      <c r="J47" s="10">
        <f>Table113[[#This Row],[Estimated Refund ]]-Table113[[#This Row],[Estimated 2% Loss]]</f>
        <v>0</v>
      </c>
    </row>
    <row r="48" spans="1:10" x14ac:dyDescent="0.25">
      <c r="A48" s="3">
        <f t="shared" si="7"/>
        <v>2016</v>
      </c>
      <c r="B48" s="6" t="s">
        <v>0</v>
      </c>
      <c r="C48" s="13">
        <v>0</v>
      </c>
      <c r="D48" s="13">
        <v>0</v>
      </c>
      <c r="E48" s="5">
        <f t="shared" si="6"/>
        <v>0</v>
      </c>
      <c r="F48" s="4">
        <v>0</v>
      </c>
      <c r="G48" s="7">
        <v>8.9749999999999996E-2</v>
      </c>
      <c r="H48" s="12">
        <f t="shared" si="5"/>
        <v>0</v>
      </c>
      <c r="I48" s="11">
        <f>Table113[[#This Row],[Estimated Refund ]]*2%</f>
        <v>0</v>
      </c>
      <c r="J48" s="10">
        <f>Table113[[#This Row],[Estimated Refund ]]-Table113[[#This Row],[Estimated 2% Loss]]</f>
        <v>0</v>
      </c>
    </row>
    <row r="49" spans="1:10" x14ac:dyDescent="0.25">
      <c r="A49" s="3">
        <f t="shared" si="7"/>
        <v>2016</v>
      </c>
      <c r="B49" s="6" t="s">
        <v>20</v>
      </c>
      <c r="C49" s="13">
        <v>0</v>
      </c>
      <c r="D49" s="13">
        <v>0</v>
      </c>
      <c r="E49" s="5">
        <f t="shared" si="6"/>
        <v>0</v>
      </c>
      <c r="F49" s="4">
        <v>0</v>
      </c>
      <c r="G49" s="7">
        <v>8.9749999999999996E-2</v>
      </c>
      <c r="H49" s="12">
        <f t="shared" si="5"/>
        <v>0</v>
      </c>
      <c r="I49" s="11">
        <f>Table113[[#This Row],[Estimated Refund ]]*2%</f>
        <v>0</v>
      </c>
      <c r="J49" s="10">
        <f>Table113[[#This Row],[Estimated Refund ]]-Table113[[#This Row],[Estimated 2% Loss]]</f>
        <v>0</v>
      </c>
    </row>
    <row r="50" spans="1:10" x14ac:dyDescent="0.25">
      <c r="A50" s="3">
        <f t="shared" si="7"/>
        <v>2016</v>
      </c>
      <c r="B50" s="6" t="s">
        <v>21</v>
      </c>
      <c r="C50" s="13">
        <v>0</v>
      </c>
      <c r="D50" s="13">
        <v>0</v>
      </c>
      <c r="E50" s="5">
        <f t="shared" si="6"/>
        <v>0</v>
      </c>
      <c r="F50" s="4">
        <v>0</v>
      </c>
      <c r="G50" s="7">
        <v>8.9749999999999996E-2</v>
      </c>
      <c r="H50" s="12">
        <f t="shared" si="5"/>
        <v>0</v>
      </c>
      <c r="I50" s="11">
        <f>Table113[[#This Row],[Estimated Refund ]]*2%</f>
        <v>0</v>
      </c>
      <c r="J50" s="10">
        <f>Table113[[#This Row],[Estimated Refund ]]-Table113[[#This Row],[Estimated 2% Loss]]</f>
        <v>0</v>
      </c>
    </row>
    <row r="51" spans="1:10" x14ac:dyDescent="0.25">
      <c r="A51" s="3">
        <f t="shared" si="7"/>
        <v>2016</v>
      </c>
      <c r="B51" s="6" t="s">
        <v>22</v>
      </c>
      <c r="C51" s="13">
        <v>0</v>
      </c>
      <c r="D51" s="13">
        <v>0</v>
      </c>
      <c r="E51" s="5">
        <f t="shared" si="6"/>
        <v>0</v>
      </c>
      <c r="F51" s="4">
        <v>0</v>
      </c>
      <c r="G51" s="7">
        <v>8.9749999999999996E-2</v>
      </c>
      <c r="H51" s="12">
        <f t="shared" si="5"/>
        <v>0</v>
      </c>
      <c r="I51" s="11">
        <f>Table113[[#This Row],[Estimated Refund ]]*2%</f>
        <v>0</v>
      </c>
      <c r="J51" s="10">
        <f>Table113[[#This Row],[Estimated Refund ]]-Table113[[#This Row],[Estimated 2% Loss]]</f>
        <v>0</v>
      </c>
    </row>
    <row r="52" spans="1:10" x14ac:dyDescent="0.25">
      <c r="A52" s="9">
        <f>SUM(A40+1)</f>
        <v>2017</v>
      </c>
      <c r="B52" s="6" t="s">
        <v>8</v>
      </c>
      <c r="C52" s="13">
        <v>0</v>
      </c>
      <c r="D52" s="13">
        <v>0</v>
      </c>
      <c r="E52" s="5">
        <f t="shared" si="6"/>
        <v>0</v>
      </c>
      <c r="F52" s="4">
        <v>0</v>
      </c>
      <c r="G52" s="7">
        <v>8.9749999999999996E-2</v>
      </c>
      <c r="H52" s="12">
        <f t="shared" si="5"/>
        <v>0</v>
      </c>
      <c r="I52" s="11">
        <f>Table113[[#This Row],[Estimated Refund ]]*2%</f>
        <v>0</v>
      </c>
      <c r="J52" s="10">
        <f>Table113[[#This Row],[Estimated Refund ]]-Table113[[#This Row],[Estimated 2% Loss]]</f>
        <v>0</v>
      </c>
    </row>
    <row r="53" spans="1:10" x14ac:dyDescent="0.25">
      <c r="A53" s="3">
        <f t="shared" ref="A53:A63" si="8">A52</f>
        <v>2017</v>
      </c>
      <c r="B53" s="6" t="s">
        <v>7</v>
      </c>
      <c r="C53" s="13">
        <v>0</v>
      </c>
      <c r="D53" s="13">
        <v>0</v>
      </c>
      <c r="E53" s="5">
        <f t="shared" si="6"/>
        <v>0</v>
      </c>
      <c r="F53" s="4">
        <v>0</v>
      </c>
      <c r="G53" s="7">
        <v>8.9749999999999996E-2</v>
      </c>
      <c r="H53" s="12">
        <f t="shared" si="5"/>
        <v>0</v>
      </c>
      <c r="I53" s="11">
        <f>Table113[[#This Row],[Estimated Refund ]]*2%</f>
        <v>0</v>
      </c>
      <c r="J53" s="10">
        <f>Table113[[#This Row],[Estimated Refund ]]-Table113[[#This Row],[Estimated 2% Loss]]</f>
        <v>0</v>
      </c>
    </row>
    <row r="54" spans="1:10" x14ac:dyDescent="0.25">
      <c r="A54" s="3">
        <f t="shared" si="8"/>
        <v>2017</v>
      </c>
      <c r="B54" s="6" t="s">
        <v>6</v>
      </c>
      <c r="C54" s="13">
        <v>0</v>
      </c>
      <c r="D54" s="13">
        <v>0</v>
      </c>
      <c r="E54" s="5">
        <f t="shared" si="6"/>
        <v>0</v>
      </c>
      <c r="F54" s="4">
        <v>0</v>
      </c>
      <c r="G54" s="7">
        <v>8.9749999999999996E-2</v>
      </c>
      <c r="H54" s="12">
        <f t="shared" si="5"/>
        <v>0</v>
      </c>
      <c r="I54" s="11">
        <f>Table113[[#This Row],[Estimated Refund ]]*2%</f>
        <v>0</v>
      </c>
      <c r="J54" s="10">
        <f>Table113[[#This Row],[Estimated Refund ]]-Table113[[#This Row],[Estimated 2% Loss]]</f>
        <v>0</v>
      </c>
    </row>
    <row r="55" spans="1:10" x14ac:dyDescent="0.25">
      <c r="A55" s="3">
        <f t="shared" si="8"/>
        <v>2017</v>
      </c>
      <c r="B55" s="6" t="s">
        <v>5</v>
      </c>
      <c r="C55" s="13">
        <v>0</v>
      </c>
      <c r="D55" s="13">
        <v>0</v>
      </c>
      <c r="E55" s="5">
        <f t="shared" si="6"/>
        <v>0</v>
      </c>
      <c r="F55" s="4">
        <v>0</v>
      </c>
      <c r="G55" s="7">
        <v>8.9749999999999996E-2</v>
      </c>
      <c r="H55" s="12">
        <f t="shared" si="5"/>
        <v>0</v>
      </c>
      <c r="I55" s="11">
        <f>Table113[[#This Row],[Estimated Refund ]]*2%</f>
        <v>0</v>
      </c>
      <c r="J55" s="10">
        <f>Table113[[#This Row],[Estimated Refund ]]-Table113[[#This Row],[Estimated 2% Loss]]</f>
        <v>0</v>
      </c>
    </row>
    <row r="56" spans="1:10" x14ac:dyDescent="0.25">
      <c r="A56" s="3">
        <f t="shared" si="8"/>
        <v>2017</v>
      </c>
      <c r="B56" s="6" t="s">
        <v>4</v>
      </c>
      <c r="C56" s="13">
        <v>0</v>
      </c>
      <c r="D56" s="13">
        <v>0</v>
      </c>
      <c r="E56" s="5">
        <f t="shared" si="6"/>
        <v>0</v>
      </c>
      <c r="F56" s="4">
        <v>0</v>
      </c>
      <c r="G56" s="7">
        <v>8.9749999999999996E-2</v>
      </c>
      <c r="H56" s="12">
        <f t="shared" si="5"/>
        <v>0</v>
      </c>
      <c r="I56" s="11">
        <f>Table113[[#This Row],[Estimated Refund ]]*2%</f>
        <v>0</v>
      </c>
      <c r="J56" s="10">
        <f>Table113[[#This Row],[Estimated Refund ]]-Table113[[#This Row],[Estimated 2% Loss]]</f>
        <v>0</v>
      </c>
    </row>
    <row r="57" spans="1:10" x14ac:dyDescent="0.25">
      <c r="A57" s="3">
        <f t="shared" si="8"/>
        <v>2017</v>
      </c>
      <c r="B57" s="6" t="s">
        <v>3</v>
      </c>
      <c r="C57" s="13">
        <v>0</v>
      </c>
      <c r="D57" s="13">
        <v>0</v>
      </c>
      <c r="E57" s="5">
        <f t="shared" si="6"/>
        <v>0</v>
      </c>
      <c r="F57" s="4">
        <v>0</v>
      </c>
      <c r="G57" s="7">
        <v>8.9749999999999996E-2</v>
      </c>
      <c r="H57" s="12">
        <f t="shared" si="5"/>
        <v>0</v>
      </c>
      <c r="I57" s="11">
        <f>Table113[[#This Row],[Estimated Refund ]]*2%</f>
        <v>0</v>
      </c>
      <c r="J57" s="10">
        <f>Table113[[#This Row],[Estimated Refund ]]-Table113[[#This Row],[Estimated 2% Loss]]</f>
        <v>0</v>
      </c>
    </row>
    <row r="58" spans="1:10" x14ac:dyDescent="0.25">
      <c r="A58" s="3">
        <f t="shared" si="8"/>
        <v>2017</v>
      </c>
      <c r="B58" s="6" t="s">
        <v>2</v>
      </c>
      <c r="C58" s="13">
        <v>0</v>
      </c>
      <c r="D58" s="13">
        <v>0</v>
      </c>
      <c r="E58" s="5">
        <f t="shared" si="6"/>
        <v>0</v>
      </c>
      <c r="F58" s="4">
        <v>0</v>
      </c>
      <c r="G58" s="7">
        <v>8.9749999999999996E-2</v>
      </c>
      <c r="H58" s="12">
        <f t="shared" si="5"/>
        <v>0</v>
      </c>
      <c r="I58" s="11">
        <f>Table113[[#This Row],[Estimated Refund ]]*2%</f>
        <v>0</v>
      </c>
      <c r="J58" s="10">
        <f>Table113[[#This Row],[Estimated Refund ]]-Table113[[#This Row],[Estimated 2% Loss]]</f>
        <v>0</v>
      </c>
    </row>
    <row r="59" spans="1:10" x14ac:dyDescent="0.25">
      <c r="A59" s="3">
        <f t="shared" si="8"/>
        <v>2017</v>
      </c>
      <c r="B59" s="6" t="s">
        <v>1</v>
      </c>
      <c r="C59" s="13">
        <v>0</v>
      </c>
      <c r="D59" s="13">
        <v>0</v>
      </c>
      <c r="E59" s="5">
        <f t="shared" si="6"/>
        <v>0</v>
      </c>
      <c r="F59" s="4">
        <v>0</v>
      </c>
      <c r="G59" s="7">
        <v>8.9749999999999996E-2</v>
      </c>
      <c r="H59" s="12">
        <f t="shared" si="5"/>
        <v>0</v>
      </c>
      <c r="I59" s="11">
        <f>Table113[[#This Row],[Estimated Refund ]]*2%</f>
        <v>0</v>
      </c>
      <c r="J59" s="10">
        <f>Table113[[#This Row],[Estimated Refund ]]-Table113[[#This Row],[Estimated 2% Loss]]</f>
        <v>0</v>
      </c>
    </row>
    <row r="60" spans="1:10" x14ac:dyDescent="0.25">
      <c r="A60" s="3">
        <f t="shared" si="8"/>
        <v>2017</v>
      </c>
      <c r="B60" s="6" t="s">
        <v>0</v>
      </c>
      <c r="C60" s="13">
        <v>0</v>
      </c>
      <c r="D60" s="13">
        <v>0</v>
      </c>
      <c r="E60" s="5">
        <f t="shared" si="6"/>
        <v>0</v>
      </c>
      <c r="F60" s="4">
        <v>0</v>
      </c>
      <c r="G60" s="7">
        <v>8.9749999999999996E-2</v>
      </c>
      <c r="H60" s="12">
        <f t="shared" si="5"/>
        <v>0</v>
      </c>
      <c r="I60" s="11">
        <f>Table113[[#This Row],[Estimated Refund ]]*2%</f>
        <v>0</v>
      </c>
      <c r="J60" s="10">
        <f>Table113[[#This Row],[Estimated Refund ]]-Table113[[#This Row],[Estimated 2% Loss]]</f>
        <v>0</v>
      </c>
    </row>
    <row r="61" spans="1:10" x14ac:dyDescent="0.25">
      <c r="A61" s="3">
        <f t="shared" si="8"/>
        <v>2017</v>
      </c>
      <c r="B61" s="6" t="s">
        <v>20</v>
      </c>
      <c r="C61" s="13">
        <v>0</v>
      </c>
      <c r="D61" s="13">
        <v>0</v>
      </c>
      <c r="E61" s="5">
        <f t="shared" si="6"/>
        <v>0</v>
      </c>
      <c r="F61" s="4">
        <v>0</v>
      </c>
      <c r="G61" s="7">
        <v>8.9749999999999996E-2</v>
      </c>
      <c r="H61" s="12">
        <f t="shared" si="5"/>
        <v>0</v>
      </c>
      <c r="I61" s="11">
        <f>Table113[[#This Row],[Estimated Refund ]]*2%</f>
        <v>0</v>
      </c>
      <c r="J61" s="10">
        <f>Table113[[#This Row],[Estimated Refund ]]-Table113[[#This Row],[Estimated 2% Loss]]</f>
        <v>0</v>
      </c>
    </row>
    <row r="62" spans="1:10" x14ac:dyDescent="0.25">
      <c r="A62" s="3">
        <f t="shared" si="8"/>
        <v>2017</v>
      </c>
      <c r="B62" s="6" t="s">
        <v>21</v>
      </c>
      <c r="C62" s="13">
        <v>0</v>
      </c>
      <c r="D62" s="13">
        <v>0</v>
      </c>
      <c r="E62" s="5">
        <f t="shared" si="6"/>
        <v>0</v>
      </c>
      <c r="F62" s="4">
        <v>0</v>
      </c>
      <c r="G62" s="7">
        <v>8.9749999999999996E-2</v>
      </c>
      <c r="H62" s="12">
        <f t="shared" si="5"/>
        <v>0</v>
      </c>
      <c r="I62" s="11">
        <f>Table113[[#This Row],[Estimated Refund ]]*2%</f>
        <v>0</v>
      </c>
      <c r="J62" s="10">
        <f>Table113[[#This Row],[Estimated Refund ]]-Table113[[#This Row],[Estimated 2% Loss]]</f>
        <v>0</v>
      </c>
    </row>
    <row r="63" spans="1:10" x14ac:dyDescent="0.25">
      <c r="A63" s="3">
        <f t="shared" si="8"/>
        <v>2017</v>
      </c>
      <c r="B63" s="6" t="s">
        <v>22</v>
      </c>
      <c r="C63" s="13">
        <v>0</v>
      </c>
      <c r="D63" s="13">
        <v>0</v>
      </c>
      <c r="E63" s="5">
        <f t="shared" si="6"/>
        <v>0</v>
      </c>
      <c r="F63" s="4">
        <v>0</v>
      </c>
      <c r="G63" s="7">
        <v>8.9749999999999996E-2</v>
      </c>
      <c r="H63" s="12">
        <f t="shared" si="5"/>
        <v>0</v>
      </c>
      <c r="I63" s="11">
        <f>Table113[[#This Row],[Estimated Refund ]]*2%</f>
        <v>0</v>
      </c>
      <c r="J63" s="10">
        <f>Table113[[#This Row],[Estimated Refund ]]-Table113[[#This Row],[Estimated 2% Loss]]</f>
        <v>0</v>
      </c>
    </row>
    <row r="64" spans="1:10" x14ac:dyDescent="0.25">
      <c r="A64" s="9">
        <f>SUM(A52+1)</f>
        <v>2018</v>
      </c>
      <c r="B64" s="6" t="s">
        <v>8</v>
      </c>
      <c r="C64" s="13">
        <v>0</v>
      </c>
      <c r="D64" s="13">
        <v>0</v>
      </c>
      <c r="E64" s="5">
        <f t="shared" si="6"/>
        <v>0</v>
      </c>
      <c r="F64" s="4">
        <v>0</v>
      </c>
      <c r="G64" s="7">
        <v>8.9749999999999996E-2</v>
      </c>
      <c r="H64" s="12">
        <f t="shared" si="5"/>
        <v>0</v>
      </c>
      <c r="I64" s="11">
        <f>Table113[[#This Row],[Estimated Refund ]]*2%</f>
        <v>0</v>
      </c>
      <c r="J64" s="10">
        <f>Table113[[#This Row],[Estimated Refund ]]-Table113[[#This Row],[Estimated 2% Loss]]</f>
        <v>0</v>
      </c>
    </row>
    <row r="65" spans="1:10" x14ac:dyDescent="0.25">
      <c r="A65" s="3">
        <f t="shared" ref="A65:A75" si="9">A64</f>
        <v>2018</v>
      </c>
      <c r="B65" s="6" t="s">
        <v>7</v>
      </c>
      <c r="C65" s="13">
        <v>0</v>
      </c>
      <c r="D65" s="13">
        <v>0</v>
      </c>
      <c r="E65" s="5">
        <f t="shared" si="6"/>
        <v>0</v>
      </c>
      <c r="F65" s="4">
        <v>0</v>
      </c>
      <c r="G65" s="7">
        <v>8.9749999999999996E-2</v>
      </c>
      <c r="H65" s="12">
        <f t="shared" si="5"/>
        <v>0</v>
      </c>
      <c r="I65" s="11">
        <f>Table113[[#This Row],[Estimated Refund ]]*2%</f>
        <v>0</v>
      </c>
      <c r="J65" s="10">
        <f>Table113[[#This Row],[Estimated Refund ]]-Table113[[#This Row],[Estimated 2% Loss]]</f>
        <v>0</v>
      </c>
    </row>
    <row r="66" spans="1:10" x14ac:dyDescent="0.25">
      <c r="A66" s="3">
        <f t="shared" si="9"/>
        <v>2018</v>
      </c>
      <c r="B66" s="6" t="s">
        <v>6</v>
      </c>
      <c r="C66" s="13">
        <v>0</v>
      </c>
      <c r="D66" s="13">
        <v>0</v>
      </c>
      <c r="E66" s="5">
        <f t="shared" si="6"/>
        <v>0</v>
      </c>
      <c r="F66" s="4">
        <v>0</v>
      </c>
      <c r="G66" s="7">
        <v>8.9749999999999996E-2</v>
      </c>
      <c r="H66" s="12">
        <f t="shared" si="5"/>
        <v>0</v>
      </c>
      <c r="I66" s="11">
        <f>Table113[[#This Row],[Estimated Refund ]]*2%</f>
        <v>0</v>
      </c>
      <c r="J66" s="10">
        <f>Table113[[#This Row],[Estimated Refund ]]-Table113[[#This Row],[Estimated 2% Loss]]</f>
        <v>0</v>
      </c>
    </row>
    <row r="67" spans="1:10" x14ac:dyDescent="0.25">
      <c r="A67" s="3">
        <f t="shared" si="9"/>
        <v>2018</v>
      </c>
      <c r="B67" s="6" t="s">
        <v>5</v>
      </c>
      <c r="C67" s="13">
        <v>0</v>
      </c>
      <c r="D67" s="13">
        <v>0</v>
      </c>
      <c r="E67" s="5">
        <f t="shared" si="6"/>
        <v>0</v>
      </c>
      <c r="F67" s="4">
        <v>0</v>
      </c>
      <c r="G67" s="7">
        <v>8.9749999999999996E-2</v>
      </c>
      <c r="H67" s="12">
        <f t="shared" si="5"/>
        <v>0</v>
      </c>
      <c r="I67" s="11">
        <f>Table113[[#This Row],[Estimated Refund ]]*2%</f>
        <v>0</v>
      </c>
      <c r="J67" s="10">
        <f>Table113[[#This Row],[Estimated Refund ]]-Table113[[#This Row],[Estimated 2% Loss]]</f>
        <v>0</v>
      </c>
    </row>
    <row r="68" spans="1:10" x14ac:dyDescent="0.25">
      <c r="A68" s="3">
        <f t="shared" si="9"/>
        <v>2018</v>
      </c>
      <c r="B68" s="6" t="s">
        <v>4</v>
      </c>
      <c r="C68" s="13">
        <v>0</v>
      </c>
      <c r="D68" s="13">
        <v>0</v>
      </c>
      <c r="E68" s="5">
        <f t="shared" si="6"/>
        <v>0</v>
      </c>
      <c r="F68" s="4">
        <v>0</v>
      </c>
      <c r="G68" s="7">
        <v>8.9749999999999996E-2</v>
      </c>
      <c r="H68" s="12">
        <f t="shared" ref="H68:H99" si="10">IF(ISNUMBER(D68),((((D68/G68)*E68)*F68)*G68)," ")</f>
        <v>0</v>
      </c>
      <c r="I68" s="11">
        <f>Table113[[#This Row],[Estimated Refund ]]*2%</f>
        <v>0</v>
      </c>
      <c r="J68" s="10">
        <f>Table113[[#This Row],[Estimated Refund ]]-Table113[[#This Row],[Estimated 2% Loss]]</f>
        <v>0</v>
      </c>
    </row>
    <row r="69" spans="1:10" x14ac:dyDescent="0.25">
      <c r="A69" s="3">
        <f t="shared" si="9"/>
        <v>2018</v>
      </c>
      <c r="B69" s="6" t="s">
        <v>3</v>
      </c>
      <c r="C69" s="13">
        <v>0</v>
      </c>
      <c r="D69" s="13">
        <v>0</v>
      </c>
      <c r="E69" s="5">
        <f t="shared" si="6"/>
        <v>0</v>
      </c>
      <c r="F69" s="4">
        <v>0</v>
      </c>
      <c r="G69" s="7">
        <v>8.9749999999999996E-2</v>
      </c>
      <c r="H69" s="12">
        <f t="shared" si="10"/>
        <v>0</v>
      </c>
      <c r="I69" s="11">
        <f>Table113[[#This Row],[Estimated Refund ]]*2%</f>
        <v>0</v>
      </c>
      <c r="J69" s="10">
        <f>Table113[[#This Row],[Estimated Refund ]]-Table113[[#This Row],[Estimated 2% Loss]]</f>
        <v>0</v>
      </c>
    </row>
    <row r="70" spans="1:10" x14ac:dyDescent="0.25">
      <c r="A70" s="3">
        <f t="shared" si="9"/>
        <v>2018</v>
      </c>
      <c r="B70" s="6" t="s">
        <v>2</v>
      </c>
      <c r="C70" s="13">
        <v>0</v>
      </c>
      <c r="D70" s="13">
        <v>0</v>
      </c>
      <c r="E70" s="5">
        <f t="shared" ref="E70:E101" si="11">IF(ISNUMBER(E69),E69," ")</f>
        <v>0</v>
      </c>
      <c r="F70" s="4">
        <v>0</v>
      </c>
      <c r="G70" s="7">
        <v>8.9749999999999996E-2</v>
      </c>
      <c r="H70" s="12">
        <f t="shared" si="10"/>
        <v>0</v>
      </c>
      <c r="I70" s="11">
        <f>Table113[[#This Row],[Estimated Refund ]]*2%</f>
        <v>0</v>
      </c>
      <c r="J70" s="10">
        <f>Table113[[#This Row],[Estimated Refund ]]-Table113[[#This Row],[Estimated 2% Loss]]</f>
        <v>0</v>
      </c>
    </row>
    <row r="71" spans="1:10" x14ac:dyDescent="0.25">
      <c r="A71" s="3">
        <f t="shared" si="9"/>
        <v>2018</v>
      </c>
      <c r="B71" s="6" t="s">
        <v>1</v>
      </c>
      <c r="C71" s="13">
        <v>0</v>
      </c>
      <c r="D71" s="13">
        <v>0</v>
      </c>
      <c r="E71" s="5">
        <f t="shared" si="11"/>
        <v>0</v>
      </c>
      <c r="F71" s="4">
        <v>0</v>
      </c>
      <c r="G71" s="7">
        <v>8.9749999999999996E-2</v>
      </c>
      <c r="H71" s="12">
        <f t="shared" si="10"/>
        <v>0</v>
      </c>
      <c r="I71" s="11">
        <f>Table113[[#This Row],[Estimated Refund ]]*2%</f>
        <v>0</v>
      </c>
      <c r="J71" s="10">
        <f>Table113[[#This Row],[Estimated Refund ]]-Table113[[#This Row],[Estimated 2% Loss]]</f>
        <v>0</v>
      </c>
    </row>
    <row r="72" spans="1:10" x14ac:dyDescent="0.25">
      <c r="A72" s="3">
        <f t="shared" si="9"/>
        <v>2018</v>
      </c>
      <c r="B72" s="6" t="s">
        <v>0</v>
      </c>
      <c r="C72" s="13">
        <v>0</v>
      </c>
      <c r="D72" s="13">
        <v>0</v>
      </c>
      <c r="E72" s="5">
        <f t="shared" si="11"/>
        <v>0</v>
      </c>
      <c r="F72" s="4">
        <v>0</v>
      </c>
      <c r="G72" s="7">
        <v>8.9749999999999996E-2</v>
      </c>
      <c r="H72" s="12">
        <f t="shared" si="10"/>
        <v>0</v>
      </c>
      <c r="I72" s="11">
        <f>Table113[[#This Row],[Estimated Refund ]]*2%</f>
        <v>0</v>
      </c>
      <c r="J72" s="10">
        <f>Table113[[#This Row],[Estimated Refund ]]-Table113[[#This Row],[Estimated 2% Loss]]</f>
        <v>0</v>
      </c>
    </row>
    <row r="73" spans="1:10" x14ac:dyDescent="0.25">
      <c r="A73" s="3">
        <f t="shared" si="9"/>
        <v>2018</v>
      </c>
      <c r="B73" s="6" t="s">
        <v>20</v>
      </c>
      <c r="C73" s="13">
        <v>0</v>
      </c>
      <c r="D73" s="13">
        <v>0</v>
      </c>
      <c r="E73" s="5">
        <f t="shared" si="11"/>
        <v>0</v>
      </c>
      <c r="F73" s="4">
        <v>0</v>
      </c>
      <c r="G73" s="7">
        <v>8.9749999999999996E-2</v>
      </c>
      <c r="H73" s="12">
        <f t="shared" si="10"/>
        <v>0</v>
      </c>
      <c r="I73" s="11">
        <f>Table113[[#This Row],[Estimated Refund ]]*2%</f>
        <v>0</v>
      </c>
      <c r="J73" s="10">
        <f>Table113[[#This Row],[Estimated Refund ]]-Table113[[#This Row],[Estimated 2% Loss]]</f>
        <v>0</v>
      </c>
    </row>
    <row r="74" spans="1:10" x14ac:dyDescent="0.25">
      <c r="A74" s="3">
        <f t="shared" si="9"/>
        <v>2018</v>
      </c>
      <c r="B74" s="6" t="s">
        <v>21</v>
      </c>
      <c r="C74" s="13">
        <v>0</v>
      </c>
      <c r="D74" s="13">
        <v>0</v>
      </c>
      <c r="E74" s="5">
        <f t="shared" si="11"/>
        <v>0</v>
      </c>
      <c r="F74" s="4">
        <v>0</v>
      </c>
      <c r="G74" s="7">
        <v>8.9749999999999996E-2</v>
      </c>
      <c r="H74" s="12">
        <f t="shared" si="10"/>
        <v>0</v>
      </c>
      <c r="I74" s="11">
        <f>Table113[[#This Row],[Estimated Refund ]]*2%</f>
        <v>0</v>
      </c>
      <c r="J74" s="10">
        <f>Table113[[#This Row],[Estimated Refund ]]-Table113[[#This Row],[Estimated 2% Loss]]</f>
        <v>0</v>
      </c>
    </row>
    <row r="75" spans="1:10" x14ac:dyDescent="0.25">
      <c r="A75" s="3">
        <f t="shared" si="9"/>
        <v>2018</v>
      </c>
      <c r="B75" s="6" t="s">
        <v>22</v>
      </c>
      <c r="C75" s="13">
        <v>0</v>
      </c>
      <c r="D75" s="13">
        <v>0</v>
      </c>
      <c r="E75" s="5">
        <f t="shared" si="11"/>
        <v>0</v>
      </c>
      <c r="F75" s="4">
        <v>0</v>
      </c>
      <c r="G75" s="7">
        <v>8.9749999999999996E-2</v>
      </c>
      <c r="H75" s="12">
        <f t="shared" si="10"/>
        <v>0</v>
      </c>
      <c r="I75" s="11">
        <f>Table113[[#This Row],[Estimated Refund ]]*2%</f>
        <v>0</v>
      </c>
      <c r="J75" s="10">
        <f>Table113[[#This Row],[Estimated Refund ]]-Table113[[#This Row],[Estimated 2% Loss]]</f>
        <v>0</v>
      </c>
    </row>
    <row r="76" spans="1:10" x14ac:dyDescent="0.25">
      <c r="A76" s="9">
        <f>SUM(A64+1)</f>
        <v>2019</v>
      </c>
      <c r="B76" s="6" t="s">
        <v>8</v>
      </c>
      <c r="C76" s="13">
        <v>0</v>
      </c>
      <c r="D76" s="13">
        <v>0</v>
      </c>
      <c r="E76" s="5">
        <f t="shared" si="11"/>
        <v>0</v>
      </c>
      <c r="F76" s="4">
        <v>0</v>
      </c>
      <c r="G76" s="7">
        <v>8.9749999999999996E-2</v>
      </c>
      <c r="H76" s="12">
        <f t="shared" si="10"/>
        <v>0</v>
      </c>
      <c r="I76" s="11">
        <f>Table113[[#This Row],[Estimated Refund ]]*2%</f>
        <v>0</v>
      </c>
      <c r="J76" s="10">
        <f>Table113[[#This Row],[Estimated Refund ]]-Table113[[#This Row],[Estimated 2% Loss]]</f>
        <v>0</v>
      </c>
    </row>
    <row r="77" spans="1:10" x14ac:dyDescent="0.25">
      <c r="A77" s="3">
        <f t="shared" ref="A77:A87" si="12">A76</f>
        <v>2019</v>
      </c>
      <c r="B77" s="6" t="s">
        <v>7</v>
      </c>
      <c r="C77" s="13">
        <v>0</v>
      </c>
      <c r="D77" s="13">
        <v>0</v>
      </c>
      <c r="E77" s="5">
        <f t="shared" si="11"/>
        <v>0</v>
      </c>
      <c r="F77" s="4">
        <v>0</v>
      </c>
      <c r="G77" s="7">
        <v>8.9749999999999996E-2</v>
      </c>
      <c r="H77" s="12">
        <f t="shared" si="10"/>
        <v>0</v>
      </c>
      <c r="I77" s="11">
        <f>Table113[[#This Row],[Estimated Refund ]]*2%</f>
        <v>0</v>
      </c>
      <c r="J77" s="10">
        <f>Table113[[#This Row],[Estimated Refund ]]-Table113[[#This Row],[Estimated 2% Loss]]</f>
        <v>0</v>
      </c>
    </row>
    <row r="78" spans="1:10" x14ac:dyDescent="0.25">
      <c r="A78" s="3">
        <f t="shared" si="12"/>
        <v>2019</v>
      </c>
      <c r="B78" s="6" t="s">
        <v>6</v>
      </c>
      <c r="C78" s="13">
        <v>0</v>
      </c>
      <c r="D78" s="13">
        <v>0</v>
      </c>
      <c r="E78" s="5">
        <f t="shared" si="11"/>
        <v>0</v>
      </c>
      <c r="F78" s="4">
        <v>0</v>
      </c>
      <c r="G78" s="7">
        <v>8.9749999999999996E-2</v>
      </c>
      <c r="H78" s="12">
        <f t="shared" si="10"/>
        <v>0</v>
      </c>
      <c r="I78" s="11">
        <f>Table113[[#This Row],[Estimated Refund ]]*2%</f>
        <v>0</v>
      </c>
      <c r="J78" s="10">
        <f>Table113[[#This Row],[Estimated Refund ]]-Table113[[#This Row],[Estimated 2% Loss]]</f>
        <v>0</v>
      </c>
    </row>
    <row r="79" spans="1:10" x14ac:dyDescent="0.25">
      <c r="A79" s="3">
        <f t="shared" si="12"/>
        <v>2019</v>
      </c>
      <c r="B79" s="6" t="s">
        <v>5</v>
      </c>
      <c r="C79" s="13">
        <v>0</v>
      </c>
      <c r="D79" s="13">
        <v>0</v>
      </c>
      <c r="E79" s="5">
        <f t="shared" si="11"/>
        <v>0</v>
      </c>
      <c r="F79" s="4">
        <v>0</v>
      </c>
      <c r="G79" s="7">
        <v>8.9749999999999996E-2</v>
      </c>
      <c r="H79" s="12">
        <f t="shared" si="10"/>
        <v>0</v>
      </c>
      <c r="I79" s="11">
        <f>Table113[[#This Row],[Estimated Refund ]]*2%</f>
        <v>0</v>
      </c>
      <c r="J79" s="10">
        <f>Table113[[#This Row],[Estimated Refund ]]-Table113[[#This Row],[Estimated 2% Loss]]</f>
        <v>0</v>
      </c>
    </row>
    <row r="80" spans="1:10" x14ac:dyDescent="0.25">
      <c r="A80" s="3">
        <f t="shared" si="12"/>
        <v>2019</v>
      </c>
      <c r="B80" s="6" t="s">
        <v>4</v>
      </c>
      <c r="C80" s="13">
        <v>0</v>
      </c>
      <c r="D80" s="13">
        <v>0</v>
      </c>
      <c r="E80" s="5">
        <f t="shared" si="11"/>
        <v>0</v>
      </c>
      <c r="F80" s="4">
        <v>0</v>
      </c>
      <c r="G80" s="7">
        <v>8.9749999999999996E-2</v>
      </c>
      <c r="H80" s="12">
        <f t="shared" si="10"/>
        <v>0</v>
      </c>
      <c r="I80" s="11">
        <f>Table113[[#This Row],[Estimated Refund ]]*2%</f>
        <v>0</v>
      </c>
      <c r="J80" s="10">
        <f>Table113[[#This Row],[Estimated Refund ]]-Table113[[#This Row],[Estimated 2% Loss]]</f>
        <v>0</v>
      </c>
    </row>
    <row r="81" spans="1:10" x14ac:dyDescent="0.25">
      <c r="A81" s="3">
        <f t="shared" si="12"/>
        <v>2019</v>
      </c>
      <c r="B81" s="6" t="s">
        <v>3</v>
      </c>
      <c r="C81" s="13">
        <v>0</v>
      </c>
      <c r="D81" s="13">
        <v>0</v>
      </c>
      <c r="E81" s="5">
        <f t="shared" si="11"/>
        <v>0</v>
      </c>
      <c r="F81" s="4">
        <v>0</v>
      </c>
      <c r="G81" s="7">
        <v>8.9749999999999996E-2</v>
      </c>
      <c r="H81" s="12">
        <f t="shared" si="10"/>
        <v>0</v>
      </c>
      <c r="I81" s="11">
        <f>Table113[[#This Row],[Estimated Refund ]]*2%</f>
        <v>0</v>
      </c>
      <c r="J81" s="10">
        <f>Table113[[#This Row],[Estimated Refund ]]-Table113[[#This Row],[Estimated 2% Loss]]</f>
        <v>0</v>
      </c>
    </row>
    <row r="82" spans="1:10" x14ac:dyDescent="0.25">
      <c r="A82" s="3">
        <f t="shared" si="12"/>
        <v>2019</v>
      </c>
      <c r="B82" s="6" t="s">
        <v>2</v>
      </c>
      <c r="C82" s="13">
        <v>0</v>
      </c>
      <c r="D82" s="13">
        <v>0</v>
      </c>
      <c r="E82" s="5">
        <f t="shared" si="11"/>
        <v>0</v>
      </c>
      <c r="F82" s="4">
        <v>0</v>
      </c>
      <c r="G82" s="7">
        <v>8.9749999999999996E-2</v>
      </c>
      <c r="H82" s="12">
        <f t="shared" si="10"/>
        <v>0</v>
      </c>
      <c r="I82" s="11">
        <f>Table113[[#This Row],[Estimated Refund ]]*2%</f>
        <v>0</v>
      </c>
      <c r="J82" s="10">
        <f>Table113[[#This Row],[Estimated Refund ]]-Table113[[#This Row],[Estimated 2% Loss]]</f>
        <v>0</v>
      </c>
    </row>
    <row r="83" spans="1:10" x14ac:dyDescent="0.25">
      <c r="A83" s="3">
        <f t="shared" si="12"/>
        <v>2019</v>
      </c>
      <c r="B83" s="6" t="s">
        <v>1</v>
      </c>
      <c r="C83" s="13">
        <v>0</v>
      </c>
      <c r="D83" s="13">
        <v>0</v>
      </c>
      <c r="E83" s="5">
        <f t="shared" si="11"/>
        <v>0</v>
      </c>
      <c r="F83" s="4">
        <v>0</v>
      </c>
      <c r="G83" s="7">
        <v>8.9749999999999996E-2</v>
      </c>
      <c r="H83" s="12">
        <f t="shared" si="10"/>
        <v>0</v>
      </c>
      <c r="I83" s="11">
        <f>Table113[[#This Row],[Estimated Refund ]]*2%</f>
        <v>0</v>
      </c>
      <c r="J83" s="10">
        <f>Table113[[#This Row],[Estimated Refund ]]-Table113[[#This Row],[Estimated 2% Loss]]</f>
        <v>0</v>
      </c>
    </row>
    <row r="84" spans="1:10" x14ac:dyDescent="0.25">
      <c r="A84" s="3">
        <f t="shared" si="12"/>
        <v>2019</v>
      </c>
      <c r="B84" s="6" t="s">
        <v>0</v>
      </c>
      <c r="C84" s="13">
        <v>0</v>
      </c>
      <c r="D84" s="13">
        <v>0</v>
      </c>
      <c r="E84" s="5">
        <f t="shared" si="11"/>
        <v>0</v>
      </c>
      <c r="F84" s="4">
        <v>0</v>
      </c>
      <c r="G84" s="7">
        <v>8.9749999999999996E-2</v>
      </c>
      <c r="H84" s="12">
        <f t="shared" si="10"/>
        <v>0</v>
      </c>
      <c r="I84" s="11">
        <f>Table113[[#This Row],[Estimated Refund ]]*2%</f>
        <v>0</v>
      </c>
      <c r="J84" s="10">
        <f>Table113[[#This Row],[Estimated Refund ]]-Table113[[#This Row],[Estimated 2% Loss]]</f>
        <v>0</v>
      </c>
    </row>
    <row r="85" spans="1:10" x14ac:dyDescent="0.25">
      <c r="A85" s="3">
        <f t="shared" si="12"/>
        <v>2019</v>
      </c>
      <c r="B85" s="6" t="s">
        <v>20</v>
      </c>
      <c r="C85" s="13">
        <v>0</v>
      </c>
      <c r="D85" s="13">
        <v>0</v>
      </c>
      <c r="E85" s="5">
        <f t="shared" si="11"/>
        <v>0</v>
      </c>
      <c r="F85" s="4">
        <v>0</v>
      </c>
      <c r="G85" s="7">
        <v>8.9749999999999996E-2</v>
      </c>
      <c r="H85" s="12">
        <f t="shared" si="10"/>
        <v>0</v>
      </c>
      <c r="I85" s="11">
        <f>Table113[[#This Row],[Estimated Refund ]]*2%</f>
        <v>0</v>
      </c>
      <c r="J85" s="10">
        <f>Table113[[#This Row],[Estimated Refund ]]-Table113[[#This Row],[Estimated 2% Loss]]</f>
        <v>0</v>
      </c>
    </row>
    <row r="86" spans="1:10" x14ac:dyDescent="0.25">
      <c r="A86" s="3">
        <f t="shared" si="12"/>
        <v>2019</v>
      </c>
      <c r="B86" s="6" t="s">
        <v>21</v>
      </c>
      <c r="C86" s="13">
        <v>0</v>
      </c>
      <c r="D86" s="13">
        <v>0</v>
      </c>
      <c r="E86" s="5">
        <f t="shared" si="11"/>
        <v>0</v>
      </c>
      <c r="F86" s="4">
        <v>0</v>
      </c>
      <c r="G86" s="7">
        <v>8.9749999999999996E-2</v>
      </c>
      <c r="H86" s="12">
        <f t="shared" si="10"/>
        <v>0</v>
      </c>
      <c r="I86" s="11">
        <f>Table113[[#This Row],[Estimated Refund ]]*2%</f>
        <v>0</v>
      </c>
      <c r="J86" s="10">
        <f>Table113[[#This Row],[Estimated Refund ]]-Table113[[#This Row],[Estimated 2% Loss]]</f>
        <v>0</v>
      </c>
    </row>
    <row r="87" spans="1:10" x14ac:dyDescent="0.25">
      <c r="A87" s="3">
        <f t="shared" si="12"/>
        <v>2019</v>
      </c>
      <c r="B87" s="6" t="s">
        <v>22</v>
      </c>
      <c r="C87" s="13">
        <v>0</v>
      </c>
      <c r="D87" s="13">
        <v>0</v>
      </c>
      <c r="E87" s="5">
        <f t="shared" si="11"/>
        <v>0</v>
      </c>
      <c r="F87" s="4">
        <v>0</v>
      </c>
      <c r="G87" s="7">
        <v>8.9749999999999996E-2</v>
      </c>
      <c r="H87" s="12">
        <f t="shared" si="10"/>
        <v>0</v>
      </c>
      <c r="I87" s="11">
        <f>Table113[[#This Row],[Estimated Refund ]]*2%</f>
        <v>0</v>
      </c>
      <c r="J87" s="10">
        <f>Table113[[#This Row],[Estimated Refund ]]-Table113[[#This Row],[Estimated 2% Loss]]</f>
        <v>0</v>
      </c>
    </row>
    <row r="88" spans="1:10" x14ac:dyDescent="0.25">
      <c r="A88" s="9">
        <f>SUM(A76+1)</f>
        <v>2020</v>
      </c>
      <c r="B88" s="6" t="s">
        <v>8</v>
      </c>
      <c r="C88" s="13">
        <v>0</v>
      </c>
      <c r="D88" s="13">
        <v>0</v>
      </c>
      <c r="E88" s="5">
        <f t="shared" si="11"/>
        <v>0</v>
      </c>
      <c r="F88" s="4">
        <v>0</v>
      </c>
      <c r="G88" s="7">
        <v>8.9749999999999996E-2</v>
      </c>
      <c r="H88" s="12">
        <f t="shared" si="10"/>
        <v>0</v>
      </c>
      <c r="I88" s="11">
        <f>Table113[[#This Row],[Estimated Refund ]]*2%</f>
        <v>0</v>
      </c>
      <c r="J88" s="10">
        <f>Table113[[#This Row],[Estimated Refund ]]-Table113[[#This Row],[Estimated 2% Loss]]</f>
        <v>0</v>
      </c>
    </row>
    <row r="89" spans="1:10" x14ac:dyDescent="0.25">
      <c r="A89" s="3">
        <f t="shared" ref="A89:A99" si="13">A88</f>
        <v>2020</v>
      </c>
      <c r="B89" s="6" t="s">
        <v>7</v>
      </c>
      <c r="C89" s="13">
        <v>0</v>
      </c>
      <c r="D89" s="13">
        <v>0</v>
      </c>
      <c r="E89" s="5">
        <f t="shared" si="11"/>
        <v>0</v>
      </c>
      <c r="F89" s="4">
        <v>0</v>
      </c>
      <c r="G89" s="7">
        <v>8.9749999999999996E-2</v>
      </c>
      <c r="H89" s="12">
        <f t="shared" si="10"/>
        <v>0</v>
      </c>
      <c r="I89" s="11">
        <f>Table113[[#This Row],[Estimated Refund ]]*2%</f>
        <v>0</v>
      </c>
      <c r="J89" s="10">
        <f>Table113[[#This Row],[Estimated Refund ]]-Table113[[#This Row],[Estimated 2% Loss]]</f>
        <v>0</v>
      </c>
    </row>
    <row r="90" spans="1:10" x14ac:dyDescent="0.25">
      <c r="A90" s="3">
        <f t="shared" si="13"/>
        <v>2020</v>
      </c>
      <c r="B90" s="6" t="s">
        <v>6</v>
      </c>
      <c r="C90" s="13">
        <v>0</v>
      </c>
      <c r="D90" s="13">
        <v>0</v>
      </c>
      <c r="E90" s="5">
        <f t="shared" si="11"/>
        <v>0</v>
      </c>
      <c r="F90" s="4">
        <v>0</v>
      </c>
      <c r="G90" s="7">
        <v>8.9749999999999996E-2</v>
      </c>
      <c r="H90" s="12">
        <f t="shared" si="10"/>
        <v>0</v>
      </c>
      <c r="I90" s="11">
        <f>Table113[[#This Row],[Estimated Refund ]]*2%</f>
        <v>0</v>
      </c>
      <c r="J90" s="10">
        <f>Table113[[#This Row],[Estimated Refund ]]-Table113[[#This Row],[Estimated 2% Loss]]</f>
        <v>0</v>
      </c>
    </row>
    <row r="91" spans="1:10" x14ac:dyDescent="0.25">
      <c r="A91" s="3">
        <f t="shared" si="13"/>
        <v>2020</v>
      </c>
      <c r="B91" s="6" t="s">
        <v>5</v>
      </c>
      <c r="C91" s="13">
        <v>0</v>
      </c>
      <c r="D91" s="13">
        <v>0</v>
      </c>
      <c r="E91" s="5">
        <f t="shared" si="11"/>
        <v>0</v>
      </c>
      <c r="F91" s="4">
        <v>0</v>
      </c>
      <c r="G91" s="7">
        <v>8.9749999999999996E-2</v>
      </c>
      <c r="H91" s="12">
        <f t="shared" si="10"/>
        <v>0</v>
      </c>
      <c r="I91" s="11">
        <f>Table113[[#This Row],[Estimated Refund ]]*2%</f>
        <v>0</v>
      </c>
      <c r="J91" s="10">
        <f>Table113[[#This Row],[Estimated Refund ]]-Table113[[#This Row],[Estimated 2% Loss]]</f>
        <v>0</v>
      </c>
    </row>
    <row r="92" spans="1:10" x14ac:dyDescent="0.25">
      <c r="A92" s="3">
        <f t="shared" si="13"/>
        <v>2020</v>
      </c>
      <c r="B92" s="6" t="s">
        <v>4</v>
      </c>
      <c r="C92" s="13">
        <v>0</v>
      </c>
      <c r="D92" s="13">
        <v>0</v>
      </c>
      <c r="E92" s="5">
        <f t="shared" si="11"/>
        <v>0</v>
      </c>
      <c r="F92" s="4">
        <v>0</v>
      </c>
      <c r="G92" s="7">
        <v>8.9749999999999996E-2</v>
      </c>
      <c r="H92" s="12">
        <f t="shared" si="10"/>
        <v>0</v>
      </c>
      <c r="I92" s="11">
        <f>Table113[[#This Row],[Estimated Refund ]]*2%</f>
        <v>0</v>
      </c>
      <c r="J92" s="10">
        <f>Table113[[#This Row],[Estimated Refund ]]-Table113[[#This Row],[Estimated 2% Loss]]</f>
        <v>0</v>
      </c>
    </row>
    <row r="93" spans="1:10" x14ac:dyDescent="0.25">
      <c r="A93" s="3">
        <f t="shared" si="13"/>
        <v>2020</v>
      </c>
      <c r="B93" s="6" t="s">
        <v>3</v>
      </c>
      <c r="C93" s="13">
        <v>0</v>
      </c>
      <c r="D93" s="13">
        <v>0</v>
      </c>
      <c r="E93" s="5">
        <f t="shared" si="11"/>
        <v>0</v>
      </c>
      <c r="F93" s="4">
        <v>0</v>
      </c>
      <c r="G93" s="7">
        <v>8.9749999999999996E-2</v>
      </c>
      <c r="H93" s="12">
        <f t="shared" si="10"/>
        <v>0</v>
      </c>
      <c r="I93" s="11">
        <f>Table113[[#This Row],[Estimated Refund ]]*2%</f>
        <v>0</v>
      </c>
      <c r="J93" s="10">
        <f>Table113[[#This Row],[Estimated Refund ]]-Table113[[#This Row],[Estimated 2% Loss]]</f>
        <v>0</v>
      </c>
    </row>
    <row r="94" spans="1:10" x14ac:dyDescent="0.25">
      <c r="A94" s="3">
        <f t="shared" si="13"/>
        <v>2020</v>
      </c>
      <c r="B94" s="6" t="s">
        <v>2</v>
      </c>
      <c r="C94" s="13">
        <v>0</v>
      </c>
      <c r="D94" s="13">
        <v>0</v>
      </c>
      <c r="E94" s="5">
        <f t="shared" si="11"/>
        <v>0</v>
      </c>
      <c r="F94" s="4">
        <v>0</v>
      </c>
      <c r="G94" s="7">
        <v>8.9749999999999996E-2</v>
      </c>
      <c r="H94" s="12">
        <f t="shared" si="10"/>
        <v>0</v>
      </c>
      <c r="I94" s="11">
        <f>Table113[[#This Row],[Estimated Refund ]]*2%</f>
        <v>0</v>
      </c>
      <c r="J94" s="10">
        <f>Table113[[#This Row],[Estimated Refund ]]-Table113[[#This Row],[Estimated 2% Loss]]</f>
        <v>0</v>
      </c>
    </row>
    <row r="95" spans="1:10" x14ac:dyDescent="0.25">
      <c r="A95" s="3">
        <f t="shared" si="13"/>
        <v>2020</v>
      </c>
      <c r="B95" s="6" t="s">
        <v>1</v>
      </c>
      <c r="C95" s="13">
        <v>0</v>
      </c>
      <c r="D95" s="13">
        <v>0</v>
      </c>
      <c r="E95" s="5">
        <f t="shared" si="11"/>
        <v>0</v>
      </c>
      <c r="F95" s="4">
        <v>0</v>
      </c>
      <c r="G95" s="7">
        <v>8.9749999999999996E-2</v>
      </c>
      <c r="H95" s="12">
        <f t="shared" si="10"/>
        <v>0</v>
      </c>
      <c r="I95" s="11">
        <f>Table113[[#This Row],[Estimated Refund ]]*2%</f>
        <v>0</v>
      </c>
      <c r="J95" s="10">
        <f>Table113[[#This Row],[Estimated Refund ]]-Table113[[#This Row],[Estimated 2% Loss]]</f>
        <v>0</v>
      </c>
    </row>
    <row r="96" spans="1:10" x14ac:dyDescent="0.25">
      <c r="A96" s="3">
        <f t="shared" si="13"/>
        <v>2020</v>
      </c>
      <c r="B96" s="6" t="s">
        <v>0</v>
      </c>
      <c r="C96" s="13">
        <v>0</v>
      </c>
      <c r="D96" s="13">
        <v>0</v>
      </c>
      <c r="E96" s="5">
        <f t="shared" si="11"/>
        <v>0</v>
      </c>
      <c r="F96" s="4">
        <v>0</v>
      </c>
      <c r="G96" s="7">
        <v>8.9749999999999996E-2</v>
      </c>
      <c r="H96" s="12">
        <f t="shared" si="10"/>
        <v>0</v>
      </c>
      <c r="I96" s="11">
        <f>Table113[[#This Row],[Estimated Refund ]]*2%</f>
        <v>0</v>
      </c>
      <c r="J96" s="10">
        <f>Table113[[#This Row],[Estimated Refund ]]-Table113[[#This Row],[Estimated 2% Loss]]</f>
        <v>0</v>
      </c>
    </row>
    <row r="97" spans="1:10" x14ac:dyDescent="0.25">
      <c r="A97" s="3">
        <f t="shared" si="13"/>
        <v>2020</v>
      </c>
      <c r="B97" s="6" t="s">
        <v>20</v>
      </c>
      <c r="C97" s="13">
        <v>0</v>
      </c>
      <c r="D97" s="13">
        <v>0</v>
      </c>
      <c r="E97" s="5">
        <f t="shared" si="11"/>
        <v>0</v>
      </c>
      <c r="F97" s="4">
        <v>0</v>
      </c>
      <c r="G97" s="7">
        <v>8.9749999999999996E-2</v>
      </c>
      <c r="H97" s="12">
        <f t="shared" si="10"/>
        <v>0</v>
      </c>
      <c r="I97" s="11">
        <f>Table113[[#This Row],[Estimated Refund ]]*2%</f>
        <v>0</v>
      </c>
      <c r="J97" s="10">
        <f>Table113[[#This Row],[Estimated Refund ]]-Table113[[#This Row],[Estimated 2% Loss]]</f>
        <v>0</v>
      </c>
    </row>
    <row r="98" spans="1:10" x14ac:dyDescent="0.25">
      <c r="A98" s="3">
        <f t="shared" si="13"/>
        <v>2020</v>
      </c>
      <c r="B98" s="6" t="s">
        <v>21</v>
      </c>
      <c r="C98" s="13">
        <v>0</v>
      </c>
      <c r="D98" s="13">
        <v>0</v>
      </c>
      <c r="E98" s="5">
        <f t="shared" si="11"/>
        <v>0</v>
      </c>
      <c r="F98" s="4">
        <v>0</v>
      </c>
      <c r="G98" s="7">
        <v>8.9749999999999996E-2</v>
      </c>
      <c r="H98" s="12">
        <f t="shared" si="10"/>
        <v>0</v>
      </c>
      <c r="I98" s="11">
        <f>Table113[[#This Row],[Estimated Refund ]]*2%</f>
        <v>0</v>
      </c>
      <c r="J98" s="10">
        <f>Table113[[#This Row],[Estimated Refund ]]-Table113[[#This Row],[Estimated 2% Loss]]</f>
        <v>0</v>
      </c>
    </row>
    <row r="99" spans="1:10" x14ac:dyDescent="0.25">
      <c r="A99" s="3">
        <f t="shared" si="13"/>
        <v>2020</v>
      </c>
      <c r="B99" s="6" t="s">
        <v>22</v>
      </c>
      <c r="C99" s="13">
        <v>0</v>
      </c>
      <c r="D99" s="13">
        <v>0</v>
      </c>
      <c r="E99" s="5">
        <f t="shared" si="11"/>
        <v>0</v>
      </c>
      <c r="F99" s="4">
        <v>0</v>
      </c>
      <c r="G99" s="7">
        <v>8.9749999999999996E-2</v>
      </c>
      <c r="H99" s="12">
        <f t="shared" si="10"/>
        <v>0</v>
      </c>
      <c r="I99" s="11">
        <f>Table113[[#This Row],[Estimated Refund ]]*2%</f>
        <v>0</v>
      </c>
      <c r="J99" s="10">
        <f>Table113[[#This Row],[Estimated Refund ]]-Table113[[#This Row],[Estimated 2% Loss]]</f>
        <v>0</v>
      </c>
    </row>
    <row r="100" spans="1:10" x14ac:dyDescent="0.25">
      <c r="A100" s="9">
        <f>SUM(A88+1)</f>
        <v>2021</v>
      </c>
      <c r="B100" s="6" t="s">
        <v>8</v>
      </c>
      <c r="C100" s="13">
        <v>0</v>
      </c>
      <c r="D100" s="13">
        <v>0</v>
      </c>
      <c r="E100" s="5">
        <f t="shared" si="11"/>
        <v>0</v>
      </c>
      <c r="F100" s="4">
        <v>0</v>
      </c>
      <c r="G100" s="7">
        <v>8.9749999999999996E-2</v>
      </c>
      <c r="H100" s="12">
        <f t="shared" ref="H100:H131" si="14">IF(ISNUMBER(D100),((((D100/G100)*E100)*F100)*G100)," ")</f>
        <v>0</v>
      </c>
      <c r="I100" s="11">
        <f>Table113[[#This Row],[Estimated Refund ]]*2%</f>
        <v>0</v>
      </c>
      <c r="J100" s="10">
        <f>Table113[[#This Row],[Estimated Refund ]]-Table113[[#This Row],[Estimated 2% Loss]]</f>
        <v>0</v>
      </c>
    </row>
    <row r="101" spans="1:10" x14ac:dyDescent="0.25">
      <c r="A101" s="3">
        <f t="shared" ref="A101:A111" si="15">A100</f>
        <v>2021</v>
      </c>
      <c r="B101" s="6" t="s">
        <v>7</v>
      </c>
      <c r="C101" s="13">
        <v>0</v>
      </c>
      <c r="D101" s="13">
        <v>0</v>
      </c>
      <c r="E101" s="5">
        <f t="shared" si="11"/>
        <v>0</v>
      </c>
      <c r="F101" s="4">
        <v>0</v>
      </c>
      <c r="G101" s="7">
        <v>8.9749999999999996E-2</v>
      </c>
      <c r="H101" s="12">
        <f t="shared" si="14"/>
        <v>0</v>
      </c>
      <c r="I101" s="11">
        <f>Table113[[#This Row],[Estimated Refund ]]*2%</f>
        <v>0</v>
      </c>
      <c r="J101" s="10">
        <f>Table113[[#This Row],[Estimated Refund ]]-Table113[[#This Row],[Estimated 2% Loss]]</f>
        <v>0</v>
      </c>
    </row>
    <row r="102" spans="1:10" x14ac:dyDescent="0.25">
      <c r="A102" s="3">
        <f t="shared" si="15"/>
        <v>2021</v>
      </c>
      <c r="B102" s="6" t="s">
        <v>6</v>
      </c>
      <c r="C102" s="13">
        <v>0</v>
      </c>
      <c r="D102" s="13">
        <v>0</v>
      </c>
      <c r="E102" s="5">
        <f t="shared" ref="E102:E135" si="16">IF(ISNUMBER(E101),E101," ")</f>
        <v>0</v>
      </c>
      <c r="F102" s="4">
        <v>0</v>
      </c>
      <c r="G102" s="7">
        <v>8.9749999999999996E-2</v>
      </c>
      <c r="H102" s="12">
        <f t="shared" si="14"/>
        <v>0</v>
      </c>
      <c r="I102" s="11">
        <f>Table113[[#This Row],[Estimated Refund ]]*2%</f>
        <v>0</v>
      </c>
      <c r="J102" s="10">
        <f>Table113[[#This Row],[Estimated Refund ]]-Table113[[#This Row],[Estimated 2% Loss]]</f>
        <v>0</v>
      </c>
    </row>
    <row r="103" spans="1:10" x14ac:dyDescent="0.25">
      <c r="A103" s="3">
        <f t="shared" si="15"/>
        <v>2021</v>
      </c>
      <c r="B103" s="6" t="s">
        <v>5</v>
      </c>
      <c r="C103" s="13">
        <v>0</v>
      </c>
      <c r="D103" s="13">
        <v>0</v>
      </c>
      <c r="E103" s="5">
        <f t="shared" si="16"/>
        <v>0</v>
      </c>
      <c r="F103" s="4">
        <v>0</v>
      </c>
      <c r="G103" s="7">
        <v>8.9749999999999996E-2</v>
      </c>
      <c r="H103" s="12">
        <f t="shared" si="14"/>
        <v>0</v>
      </c>
      <c r="I103" s="11">
        <f>Table113[[#This Row],[Estimated Refund ]]*2%</f>
        <v>0</v>
      </c>
      <c r="J103" s="10">
        <f>Table113[[#This Row],[Estimated Refund ]]-Table113[[#This Row],[Estimated 2% Loss]]</f>
        <v>0</v>
      </c>
    </row>
    <row r="104" spans="1:10" x14ac:dyDescent="0.25">
      <c r="A104" s="3">
        <f t="shared" si="15"/>
        <v>2021</v>
      </c>
      <c r="B104" s="6" t="s">
        <v>4</v>
      </c>
      <c r="C104" s="13">
        <v>0</v>
      </c>
      <c r="D104" s="13">
        <v>0</v>
      </c>
      <c r="E104" s="5">
        <f t="shared" si="16"/>
        <v>0</v>
      </c>
      <c r="F104" s="4">
        <v>0</v>
      </c>
      <c r="G104" s="7">
        <v>8.9749999999999996E-2</v>
      </c>
      <c r="H104" s="12">
        <f t="shared" si="14"/>
        <v>0</v>
      </c>
      <c r="I104" s="11">
        <f>Table113[[#This Row],[Estimated Refund ]]*2%</f>
        <v>0</v>
      </c>
      <c r="J104" s="10">
        <f>Table113[[#This Row],[Estimated Refund ]]-Table113[[#This Row],[Estimated 2% Loss]]</f>
        <v>0</v>
      </c>
    </row>
    <row r="105" spans="1:10" x14ac:dyDescent="0.25">
      <c r="A105" s="3">
        <f t="shared" si="15"/>
        <v>2021</v>
      </c>
      <c r="B105" s="6" t="s">
        <v>3</v>
      </c>
      <c r="C105" s="13">
        <v>0</v>
      </c>
      <c r="D105" s="13">
        <v>0</v>
      </c>
      <c r="E105" s="5">
        <f t="shared" si="16"/>
        <v>0</v>
      </c>
      <c r="F105" s="4">
        <v>0</v>
      </c>
      <c r="G105" s="7">
        <v>8.9749999999999996E-2</v>
      </c>
      <c r="H105" s="12">
        <f t="shared" si="14"/>
        <v>0</v>
      </c>
      <c r="I105" s="11">
        <f>Table113[[#This Row],[Estimated Refund ]]*2%</f>
        <v>0</v>
      </c>
      <c r="J105" s="10">
        <f>Table113[[#This Row],[Estimated Refund ]]-Table113[[#This Row],[Estimated 2% Loss]]</f>
        <v>0</v>
      </c>
    </row>
    <row r="106" spans="1:10" x14ac:dyDescent="0.25">
      <c r="A106" s="3">
        <f t="shared" si="15"/>
        <v>2021</v>
      </c>
      <c r="B106" s="6" t="s">
        <v>2</v>
      </c>
      <c r="C106" s="13">
        <v>0</v>
      </c>
      <c r="D106" s="13">
        <v>0</v>
      </c>
      <c r="E106" s="5">
        <f t="shared" si="16"/>
        <v>0</v>
      </c>
      <c r="F106" s="4">
        <v>0</v>
      </c>
      <c r="G106" s="7">
        <v>8.9749999999999996E-2</v>
      </c>
      <c r="H106" s="12">
        <f t="shared" si="14"/>
        <v>0</v>
      </c>
      <c r="I106" s="11">
        <f>Table113[[#This Row],[Estimated Refund ]]*2%</f>
        <v>0</v>
      </c>
      <c r="J106" s="10">
        <f>Table113[[#This Row],[Estimated Refund ]]-Table113[[#This Row],[Estimated 2% Loss]]</f>
        <v>0</v>
      </c>
    </row>
    <row r="107" spans="1:10" x14ac:dyDescent="0.25">
      <c r="A107" s="3">
        <f t="shared" si="15"/>
        <v>2021</v>
      </c>
      <c r="B107" s="6" t="s">
        <v>1</v>
      </c>
      <c r="C107" s="13">
        <v>0</v>
      </c>
      <c r="D107" s="13">
        <v>0</v>
      </c>
      <c r="E107" s="5">
        <f t="shared" si="16"/>
        <v>0</v>
      </c>
      <c r="F107" s="4">
        <v>0</v>
      </c>
      <c r="G107" s="7">
        <v>8.9749999999999996E-2</v>
      </c>
      <c r="H107" s="12">
        <f t="shared" si="14"/>
        <v>0</v>
      </c>
      <c r="I107" s="11">
        <f>Table113[[#This Row],[Estimated Refund ]]*2%</f>
        <v>0</v>
      </c>
      <c r="J107" s="10">
        <f>Table113[[#This Row],[Estimated Refund ]]-Table113[[#This Row],[Estimated 2% Loss]]</f>
        <v>0</v>
      </c>
    </row>
    <row r="108" spans="1:10" x14ac:dyDescent="0.25">
      <c r="A108" s="3">
        <f t="shared" si="15"/>
        <v>2021</v>
      </c>
      <c r="B108" s="6" t="s">
        <v>0</v>
      </c>
      <c r="C108" s="13">
        <v>0</v>
      </c>
      <c r="D108" s="13">
        <v>0</v>
      </c>
      <c r="E108" s="5">
        <f t="shared" si="16"/>
        <v>0</v>
      </c>
      <c r="F108" s="4">
        <v>0</v>
      </c>
      <c r="G108" s="7">
        <v>8.9749999999999996E-2</v>
      </c>
      <c r="H108" s="12">
        <f t="shared" si="14"/>
        <v>0</v>
      </c>
      <c r="I108" s="11">
        <f>Table113[[#This Row],[Estimated Refund ]]*2%</f>
        <v>0</v>
      </c>
      <c r="J108" s="10">
        <f>Table113[[#This Row],[Estimated Refund ]]-Table113[[#This Row],[Estimated 2% Loss]]</f>
        <v>0</v>
      </c>
    </row>
    <row r="109" spans="1:10" x14ac:dyDescent="0.25">
      <c r="A109" s="3">
        <f t="shared" si="15"/>
        <v>2021</v>
      </c>
      <c r="B109" s="6" t="s">
        <v>20</v>
      </c>
      <c r="C109" s="13">
        <v>0</v>
      </c>
      <c r="D109" s="13">
        <v>0</v>
      </c>
      <c r="E109" s="5">
        <f t="shared" si="16"/>
        <v>0</v>
      </c>
      <c r="F109" s="4">
        <v>0</v>
      </c>
      <c r="G109" s="7">
        <v>8.9749999999999996E-2</v>
      </c>
      <c r="H109" s="12">
        <f t="shared" si="14"/>
        <v>0</v>
      </c>
      <c r="I109" s="11">
        <f>Table113[[#This Row],[Estimated Refund ]]*2%</f>
        <v>0</v>
      </c>
      <c r="J109" s="10">
        <f>Table113[[#This Row],[Estimated Refund ]]-Table113[[#This Row],[Estimated 2% Loss]]</f>
        <v>0</v>
      </c>
    </row>
    <row r="110" spans="1:10" x14ac:dyDescent="0.25">
      <c r="A110" s="3">
        <f t="shared" si="15"/>
        <v>2021</v>
      </c>
      <c r="B110" s="6" t="s">
        <v>21</v>
      </c>
      <c r="C110" s="13">
        <v>0</v>
      </c>
      <c r="D110" s="13">
        <v>0</v>
      </c>
      <c r="E110" s="5">
        <f t="shared" si="16"/>
        <v>0</v>
      </c>
      <c r="F110" s="4">
        <v>0</v>
      </c>
      <c r="G110" s="7">
        <v>8.9749999999999996E-2</v>
      </c>
      <c r="H110" s="12">
        <f t="shared" si="14"/>
        <v>0</v>
      </c>
      <c r="I110" s="11">
        <f>Table113[[#This Row],[Estimated Refund ]]*2%</f>
        <v>0</v>
      </c>
      <c r="J110" s="10">
        <f>Table113[[#This Row],[Estimated Refund ]]-Table113[[#This Row],[Estimated 2% Loss]]</f>
        <v>0</v>
      </c>
    </row>
    <row r="111" spans="1:10" x14ac:dyDescent="0.25">
      <c r="A111" s="3">
        <f t="shared" si="15"/>
        <v>2021</v>
      </c>
      <c r="B111" s="6" t="s">
        <v>22</v>
      </c>
      <c r="C111" s="13">
        <v>0</v>
      </c>
      <c r="D111" s="13">
        <v>0</v>
      </c>
      <c r="E111" s="5">
        <f t="shared" si="16"/>
        <v>0</v>
      </c>
      <c r="F111" s="4">
        <v>0</v>
      </c>
      <c r="G111" s="7">
        <v>8.9749999999999996E-2</v>
      </c>
      <c r="H111" s="12">
        <f t="shared" si="14"/>
        <v>0</v>
      </c>
      <c r="I111" s="11">
        <f>Table113[[#This Row],[Estimated Refund ]]*2%</f>
        <v>0</v>
      </c>
      <c r="J111" s="10">
        <f>Table113[[#This Row],[Estimated Refund ]]-Table113[[#This Row],[Estimated 2% Loss]]</f>
        <v>0</v>
      </c>
    </row>
    <row r="112" spans="1:10" x14ac:dyDescent="0.25">
      <c r="A112" s="9">
        <f>SUM(A100+1)</f>
        <v>2022</v>
      </c>
      <c r="B112" s="6" t="s">
        <v>8</v>
      </c>
      <c r="C112" s="13">
        <v>0</v>
      </c>
      <c r="D112" s="13">
        <v>0</v>
      </c>
      <c r="E112" s="5">
        <f t="shared" si="16"/>
        <v>0</v>
      </c>
      <c r="F112" s="4">
        <v>0</v>
      </c>
      <c r="G112" s="7">
        <v>8.9749999999999996E-2</v>
      </c>
      <c r="H112" s="12">
        <f t="shared" si="14"/>
        <v>0</v>
      </c>
      <c r="I112" s="11">
        <f>Table113[[#This Row],[Estimated Refund ]]*2%</f>
        <v>0</v>
      </c>
      <c r="J112" s="10">
        <f>Table113[[#This Row],[Estimated Refund ]]-Table113[[#This Row],[Estimated 2% Loss]]</f>
        <v>0</v>
      </c>
    </row>
    <row r="113" spans="1:10" x14ac:dyDescent="0.25">
      <c r="A113" s="3">
        <f t="shared" ref="A113:A123" si="17">A112</f>
        <v>2022</v>
      </c>
      <c r="B113" s="6" t="s">
        <v>7</v>
      </c>
      <c r="C113" s="13">
        <v>0</v>
      </c>
      <c r="D113" s="13">
        <v>0</v>
      </c>
      <c r="E113" s="5">
        <f t="shared" si="16"/>
        <v>0</v>
      </c>
      <c r="F113" s="4">
        <v>0</v>
      </c>
      <c r="G113" s="7">
        <v>8.9749999999999996E-2</v>
      </c>
      <c r="H113" s="12">
        <f t="shared" si="14"/>
        <v>0</v>
      </c>
      <c r="I113" s="11">
        <f>Table113[[#This Row],[Estimated Refund ]]*2%</f>
        <v>0</v>
      </c>
      <c r="J113" s="10">
        <f>Table113[[#This Row],[Estimated Refund ]]-Table113[[#This Row],[Estimated 2% Loss]]</f>
        <v>0</v>
      </c>
    </row>
    <row r="114" spans="1:10" x14ac:dyDescent="0.25">
      <c r="A114" s="3">
        <f t="shared" si="17"/>
        <v>2022</v>
      </c>
      <c r="B114" s="6" t="s">
        <v>6</v>
      </c>
      <c r="C114" s="13">
        <v>0</v>
      </c>
      <c r="D114" s="13">
        <v>0</v>
      </c>
      <c r="E114" s="5">
        <f t="shared" si="16"/>
        <v>0</v>
      </c>
      <c r="F114" s="4">
        <v>0</v>
      </c>
      <c r="G114" s="7">
        <v>8.9749999999999996E-2</v>
      </c>
      <c r="H114" s="12">
        <f t="shared" si="14"/>
        <v>0</v>
      </c>
      <c r="I114" s="11">
        <f>Table113[[#This Row],[Estimated Refund ]]*2%</f>
        <v>0</v>
      </c>
      <c r="J114" s="10">
        <f>Table113[[#This Row],[Estimated Refund ]]-Table113[[#This Row],[Estimated 2% Loss]]</f>
        <v>0</v>
      </c>
    </row>
    <row r="115" spans="1:10" x14ac:dyDescent="0.25">
      <c r="A115" s="3">
        <f t="shared" si="17"/>
        <v>2022</v>
      </c>
      <c r="B115" s="6" t="s">
        <v>5</v>
      </c>
      <c r="C115" s="13">
        <v>0</v>
      </c>
      <c r="D115" s="13">
        <v>0</v>
      </c>
      <c r="E115" s="5">
        <f t="shared" si="16"/>
        <v>0</v>
      </c>
      <c r="F115" s="4">
        <v>0</v>
      </c>
      <c r="G115" s="7">
        <v>8.9749999999999996E-2</v>
      </c>
      <c r="H115" s="12">
        <f t="shared" si="14"/>
        <v>0</v>
      </c>
      <c r="I115" s="11">
        <f>Table113[[#This Row],[Estimated Refund ]]*2%</f>
        <v>0</v>
      </c>
      <c r="J115" s="10">
        <f>Table113[[#This Row],[Estimated Refund ]]-Table113[[#This Row],[Estimated 2% Loss]]</f>
        <v>0</v>
      </c>
    </row>
    <row r="116" spans="1:10" x14ac:dyDescent="0.25">
      <c r="A116" s="3">
        <f t="shared" si="17"/>
        <v>2022</v>
      </c>
      <c r="B116" s="6" t="s">
        <v>4</v>
      </c>
      <c r="C116" s="13">
        <v>0</v>
      </c>
      <c r="D116" s="13">
        <v>0</v>
      </c>
      <c r="E116" s="5">
        <f t="shared" si="16"/>
        <v>0</v>
      </c>
      <c r="F116" s="4">
        <v>0</v>
      </c>
      <c r="G116" s="7">
        <v>8.9749999999999996E-2</v>
      </c>
      <c r="H116" s="12">
        <f t="shared" si="14"/>
        <v>0</v>
      </c>
      <c r="I116" s="11">
        <f>Table113[[#This Row],[Estimated Refund ]]*2%</f>
        <v>0</v>
      </c>
      <c r="J116" s="10">
        <f>Table113[[#This Row],[Estimated Refund ]]-Table113[[#This Row],[Estimated 2% Loss]]</f>
        <v>0</v>
      </c>
    </row>
    <row r="117" spans="1:10" x14ac:dyDescent="0.25">
      <c r="A117" s="3">
        <f t="shared" si="17"/>
        <v>2022</v>
      </c>
      <c r="B117" s="6" t="s">
        <v>3</v>
      </c>
      <c r="C117" s="13">
        <v>0</v>
      </c>
      <c r="D117" s="13">
        <v>0</v>
      </c>
      <c r="E117" s="5">
        <f t="shared" si="16"/>
        <v>0</v>
      </c>
      <c r="F117" s="4">
        <v>0</v>
      </c>
      <c r="G117" s="7">
        <v>8.9749999999999996E-2</v>
      </c>
      <c r="H117" s="12">
        <f t="shared" si="14"/>
        <v>0</v>
      </c>
      <c r="I117" s="11">
        <f>Table113[[#This Row],[Estimated Refund ]]*2%</f>
        <v>0</v>
      </c>
      <c r="J117" s="10">
        <f>Table113[[#This Row],[Estimated Refund ]]-Table113[[#This Row],[Estimated 2% Loss]]</f>
        <v>0</v>
      </c>
    </row>
    <row r="118" spans="1:10" x14ac:dyDescent="0.25">
      <c r="A118" s="3">
        <f t="shared" si="17"/>
        <v>2022</v>
      </c>
      <c r="B118" s="6" t="s">
        <v>2</v>
      </c>
      <c r="C118" s="13">
        <v>0</v>
      </c>
      <c r="D118" s="13">
        <v>0</v>
      </c>
      <c r="E118" s="5">
        <f t="shared" si="16"/>
        <v>0</v>
      </c>
      <c r="F118" s="4">
        <v>0</v>
      </c>
      <c r="G118" s="7">
        <v>8.9749999999999996E-2</v>
      </c>
      <c r="H118" s="12">
        <f t="shared" si="14"/>
        <v>0</v>
      </c>
      <c r="I118" s="11">
        <f>Table113[[#This Row],[Estimated Refund ]]*2%</f>
        <v>0</v>
      </c>
      <c r="J118" s="10">
        <f>Table113[[#This Row],[Estimated Refund ]]-Table113[[#This Row],[Estimated 2% Loss]]</f>
        <v>0</v>
      </c>
    </row>
    <row r="119" spans="1:10" x14ac:dyDescent="0.25">
      <c r="A119" s="3">
        <f t="shared" si="17"/>
        <v>2022</v>
      </c>
      <c r="B119" s="6" t="s">
        <v>1</v>
      </c>
      <c r="C119" s="13">
        <v>0</v>
      </c>
      <c r="D119" s="13">
        <v>0</v>
      </c>
      <c r="E119" s="5">
        <f t="shared" si="16"/>
        <v>0</v>
      </c>
      <c r="F119" s="4">
        <v>0</v>
      </c>
      <c r="G119" s="7">
        <v>8.9749999999999996E-2</v>
      </c>
      <c r="H119" s="12">
        <f t="shared" si="14"/>
        <v>0</v>
      </c>
      <c r="I119" s="11">
        <f>Table113[[#This Row],[Estimated Refund ]]*2%</f>
        <v>0</v>
      </c>
      <c r="J119" s="10">
        <f>Table113[[#This Row],[Estimated Refund ]]-Table113[[#This Row],[Estimated 2% Loss]]</f>
        <v>0</v>
      </c>
    </row>
    <row r="120" spans="1:10" x14ac:dyDescent="0.25">
      <c r="A120" s="3">
        <f t="shared" si="17"/>
        <v>2022</v>
      </c>
      <c r="B120" s="6" t="s">
        <v>0</v>
      </c>
      <c r="C120" s="13">
        <v>0</v>
      </c>
      <c r="D120" s="13">
        <v>0</v>
      </c>
      <c r="E120" s="5">
        <f t="shared" si="16"/>
        <v>0</v>
      </c>
      <c r="F120" s="4">
        <v>0</v>
      </c>
      <c r="G120" s="7">
        <v>8.9749999999999996E-2</v>
      </c>
      <c r="H120" s="12">
        <f t="shared" si="14"/>
        <v>0</v>
      </c>
      <c r="I120" s="11">
        <f>Table113[[#This Row],[Estimated Refund ]]*2%</f>
        <v>0</v>
      </c>
      <c r="J120" s="10">
        <f>Table113[[#This Row],[Estimated Refund ]]-Table113[[#This Row],[Estimated 2% Loss]]</f>
        <v>0</v>
      </c>
    </row>
    <row r="121" spans="1:10" x14ac:dyDescent="0.25">
      <c r="A121" s="3">
        <f t="shared" si="17"/>
        <v>2022</v>
      </c>
      <c r="B121" s="6" t="s">
        <v>20</v>
      </c>
      <c r="C121" s="13">
        <v>0</v>
      </c>
      <c r="D121" s="13">
        <v>0</v>
      </c>
      <c r="E121" s="5">
        <f t="shared" si="16"/>
        <v>0</v>
      </c>
      <c r="F121" s="4">
        <v>0</v>
      </c>
      <c r="G121" s="7">
        <v>8.9749999999999996E-2</v>
      </c>
      <c r="H121" s="12">
        <f t="shared" si="14"/>
        <v>0</v>
      </c>
      <c r="I121" s="11">
        <f>Table113[[#This Row],[Estimated Refund ]]*2%</f>
        <v>0</v>
      </c>
      <c r="J121" s="10">
        <f>Table113[[#This Row],[Estimated Refund ]]-Table113[[#This Row],[Estimated 2% Loss]]</f>
        <v>0</v>
      </c>
    </row>
    <row r="122" spans="1:10" x14ac:dyDescent="0.25">
      <c r="A122" s="3">
        <f t="shared" si="17"/>
        <v>2022</v>
      </c>
      <c r="B122" s="6" t="s">
        <v>21</v>
      </c>
      <c r="C122" s="13">
        <v>0</v>
      </c>
      <c r="D122" s="13">
        <v>0</v>
      </c>
      <c r="E122" s="5">
        <f t="shared" si="16"/>
        <v>0</v>
      </c>
      <c r="F122" s="4">
        <v>0</v>
      </c>
      <c r="G122" s="7">
        <v>8.9749999999999996E-2</v>
      </c>
      <c r="H122" s="12">
        <f t="shared" si="14"/>
        <v>0</v>
      </c>
      <c r="I122" s="11">
        <f>Table113[[#This Row],[Estimated Refund ]]*2%</f>
        <v>0</v>
      </c>
      <c r="J122" s="10">
        <f>Table113[[#This Row],[Estimated Refund ]]-Table113[[#This Row],[Estimated 2% Loss]]</f>
        <v>0</v>
      </c>
    </row>
    <row r="123" spans="1:10" x14ac:dyDescent="0.25">
      <c r="A123" s="3">
        <f t="shared" si="17"/>
        <v>2022</v>
      </c>
      <c r="B123" s="6" t="s">
        <v>22</v>
      </c>
      <c r="C123" s="13">
        <v>0</v>
      </c>
      <c r="D123" s="13">
        <v>0</v>
      </c>
      <c r="E123" s="5">
        <f t="shared" si="16"/>
        <v>0</v>
      </c>
      <c r="F123" s="4">
        <v>0</v>
      </c>
      <c r="G123" s="7">
        <v>8.9749999999999996E-2</v>
      </c>
      <c r="H123" s="12">
        <f t="shared" si="14"/>
        <v>0</v>
      </c>
      <c r="I123" s="11">
        <f>Table113[[#This Row],[Estimated Refund ]]*2%</f>
        <v>0</v>
      </c>
      <c r="J123" s="10">
        <f>Table113[[#This Row],[Estimated Refund ]]-Table113[[#This Row],[Estimated 2% Loss]]</f>
        <v>0</v>
      </c>
    </row>
    <row r="124" spans="1:10" x14ac:dyDescent="0.25">
      <c r="A124" s="9">
        <f>SUM(A112+1)</f>
        <v>2023</v>
      </c>
      <c r="B124" s="6" t="s">
        <v>8</v>
      </c>
      <c r="C124" s="13">
        <v>0</v>
      </c>
      <c r="D124" s="13">
        <v>0</v>
      </c>
      <c r="E124" s="5">
        <f t="shared" si="16"/>
        <v>0</v>
      </c>
      <c r="F124" s="4">
        <v>0</v>
      </c>
      <c r="G124" s="7">
        <v>8.9749999999999996E-2</v>
      </c>
      <c r="H124" s="12">
        <f t="shared" si="14"/>
        <v>0</v>
      </c>
      <c r="I124" s="11">
        <f>Table113[[#This Row],[Estimated Refund ]]*2%</f>
        <v>0</v>
      </c>
      <c r="J124" s="10">
        <f>Table113[[#This Row],[Estimated Refund ]]-Table113[[#This Row],[Estimated 2% Loss]]</f>
        <v>0</v>
      </c>
    </row>
    <row r="125" spans="1:10" x14ac:dyDescent="0.25">
      <c r="A125" s="3">
        <f t="shared" ref="A125:A135" si="18">A124</f>
        <v>2023</v>
      </c>
      <c r="B125" s="6" t="s">
        <v>7</v>
      </c>
      <c r="C125" s="13">
        <v>0</v>
      </c>
      <c r="D125" s="13">
        <v>0</v>
      </c>
      <c r="E125" s="5">
        <f t="shared" si="16"/>
        <v>0</v>
      </c>
      <c r="F125" s="4">
        <v>0</v>
      </c>
      <c r="G125" s="7">
        <v>8.9749999999999996E-2</v>
      </c>
      <c r="H125" s="12">
        <f t="shared" si="14"/>
        <v>0</v>
      </c>
      <c r="I125" s="11">
        <f>Table113[[#This Row],[Estimated Refund ]]*2%</f>
        <v>0</v>
      </c>
      <c r="J125" s="10">
        <f>Table113[[#This Row],[Estimated Refund ]]-Table113[[#This Row],[Estimated 2% Loss]]</f>
        <v>0</v>
      </c>
    </row>
    <row r="126" spans="1:10" x14ac:dyDescent="0.25">
      <c r="A126" s="3">
        <f t="shared" si="18"/>
        <v>2023</v>
      </c>
      <c r="B126" s="6" t="s">
        <v>6</v>
      </c>
      <c r="C126" s="13">
        <v>0</v>
      </c>
      <c r="D126" s="13">
        <v>0</v>
      </c>
      <c r="E126" s="5">
        <f t="shared" si="16"/>
        <v>0</v>
      </c>
      <c r="F126" s="4">
        <v>0</v>
      </c>
      <c r="G126" s="7">
        <v>8.9749999999999996E-2</v>
      </c>
      <c r="H126" s="12">
        <f t="shared" si="14"/>
        <v>0</v>
      </c>
      <c r="I126" s="11">
        <f>Table113[[#This Row],[Estimated Refund ]]*2%</f>
        <v>0</v>
      </c>
      <c r="J126" s="10">
        <f>Table113[[#This Row],[Estimated Refund ]]-Table113[[#This Row],[Estimated 2% Loss]]</f>
        <v>0</v>
      </c>
    </row>
    <row r="127" spans="1:10" x14ac:dyDescent="0.25">
      <c r="A127" s="3">
        <f t="shared" si="18"/>
        <v>2023</v>
      </c>
      <c r="B127" s="6" t="s">
        <v>5</v>
      </c>
      <c r="C127" s="13">
        <v>0</v>
      </c>
      <c r="D127" s="13">
        <v>0</v>
      </c>
      <c r="E127" s="5">
        <f t="shared" si="16"/>
        <v>0</v>
      </c>
      <c r="F127" s="4">
        <v>0</v>
      </c>
      <c r="G127" s="7">
        <v>8.9749999999999996E-2</v>
      </c>
      <c r="H127" s="12">
        <f t="shared" si="14"/>
        <v>0</v>
      </c>
      <c r="I127" s="11">
        <f>Table113[[#This Row],[Estimated Refund ]]*2%</f>
        <v>0</v>
      </c>
      <c r="J127" s="10">
        <f>Table113[[#This Row],[Estimated Refund ]]-Table113[[#This Row],[Estimated 2% Loss]]</f>
        <v>0</v>
      </c>
    </row>
    <row r="128" spans="1:10" x14ac:dyDescent="0.25">
      <c r="A128" s="3">
        <f t="shared" si="18"/>
        <v>2023</v>
      </c>
      <c r="B128" s="6" t="s">
        <v>4</v>
      </c>
      <c r="C128" s="13">
        <v>0</v>
      </c>
      <c r="D128" s="13">
        <v>0</v>
      </c>
      <c r="E128" s="5">
        <f t="shared" si="16"/>
        <v>0</v>
      </c>
      <c r="F128" s="4">
        <v>0</v>
      </c>
      <c r="G128" s="7">
        <v>8.9749999999999996E-2</v>
      </c>
      <c r="H128" s="12">
        <f t="shared" si="14"/>
        <v>0</v>
      </c>
      <c r="I128" s="11">
        <f>Table113[[#This Row],[Estimated Refund ]]*2%</f>
        <v>0</v>
      </c>
      <c r="J128" s="10">
        <f>Table113[[#This Row],[Estimated Refund ]]-Table113[[#This Row],[Estimated 2% Loss]]</f>
        <v>0</v>
      </c>
    </row>
    <row r="129" spans="1:10" x14ac:dyDescent="0.25">
      <c r="A129" s="3">
        <f t="shared" si="18"/>
        <v>2023</v>
      </c>
      <c r="B129" s="6" t="s">
        <v>3</v>
      </c>
      <c r="C129" s="13">
        <v>0</v>
      </c>
      <c r="D129" s="13">
        <v>0</v>
      </c>
      <c r="E129" s="5">
        <f t="shared" si="16"/>
        <v>0</v>
      </c>
      <c r="F129" s="4">
        <v>0</v>
      </c>
      <c r="G129" s="7">
        <v>8.9749999999999996E-2</v>
      </c>
      <c r="H129" s="12">
        <f t="shared" si="14"/>
        <v>0</v>
      </c>
      <c r="I129" s="11">
        <f>Table113[[#This Row],[Estimated Refund ]]*2%</f>
        <v>0</v>
      </c>
      <c r="J129" s="10">
        <f>Table113[[#This Row],[Estimated Refund ]]-Table113[[#This Row],[Estimated 2% Loss]]</f>
        <v>0</v>
      </c>
    </row>
    <row r="130" spans="1:10" x14ac:dyDescent="0.25">
      <c r="A130" s="3">
        <f t="shared" si="18"/>
        <v>2023</v>
      </c>
      <c r="B130" s="6" t="s">
        <v>2</v>
      </c>
      <c r="C130" s="13">
        <v>0</v>
      </c>
      <c r="D130" s="13">
        <v>0</v>
      </c>
      <c r="E130" s="5">
        <f t="shared" si="16"/>
        <v>0</v>
      </c>
      <c r="F130" s="4">
        <v>0</v>
      </c>
      <c r="G130" s="7">
        <v>8.9749999999999996E-2</v>
      </c>
      <c r="H130" s="12">
        <f t="shared" si="14"/>
        <v>0</v>
      </c>
      <c r="I130" s="11">
        <f>Table113[[#This Row],[Estimated Refund ]]*2%</f>
        <v>0</v>
      </c>
      <c r="J130" s="10">
        <f>Table113[[#This Row],[Estimated Refund ]]-Table113[[#This Row],[Estimated 2% Loss]]</f>
        <v>0</v>
      </c>
    </row>
    <row r="131" spans="1:10" x14ac:dyDescent="0.25">
      <c r="A131" s="3">
        <f t="shared" si="18"/>
        <v>2023</v>
      </c>
      <c r="B131" s="6" t="s">
        <v>1</v>
      </c>
      <c r="C131" s="13">
        <v>0</v>
      </c>
      <c r="D131" s="13">
        <v>0</v>
      </c>
      <c r="E131" s="5">
        <f t="shared" si="16"/>
        <v>0</v>
      </c>
      <c r="F131" s="4">
        <v>0</v>
      </c>
      <c r="G131" s="7">
        <v>8.9749999999999996E-2</v>
      </c>
      <c r="H131" s="12">
        <f t="shared" si="14"/>
        <v>0</v>
      </c>
      <c r="I131" s="11">
        <f>Table113[[#This Row],[Estimated Refund ]]*2%</f>
        <v>0</v>
      </c>
      <c r="J131" s="10">
        <f>Table113[[#This Row],[Estimated Refund ]]-Table113[[#This Row],[Estimated 2% Loss]]</f>
        <v>0</v>
      </c>
    </row>
    <row r="132" spans="1:10" x14ac:dyDescent="0.25">
      <c r="A132" s="3">
        <f t="shared" si="18"/>
        <v>2023</v>
      </c>
      <c r="B132" s="6" t="s">
        <v>0</v>
      </c>
      <c r="C132" s="13">
        <v>0</v>
      </c>
      <c r="D132" s="13">
        <v>0</v>
      </c>
      <c r="E132" s="5">
        <f t="shared" si="16"/>
        <v>0</v>
      </c>
      <c r="F132" s="4">
        <v>0</v>
      </c>
      <c r="G132" s="7">
        <v>8.9749999999999996E-2</v>
      </c>
      <c r="H132" s="12">
        <f t="shared" ref="H132:H135" si="19">IF(ISNUMBER(D132),((((D132/G132)*E132)*F132)*G132)," ")</f>
        <v>0</v>
      </c>
      <c r="I132" s="11">
        <f>Table113[[#This Row],[Estimated Refund ]]*2%</f>
        <v>0</v>
      </c>
      <c r="J132" s="10">
        <f>Table113[[#This Row],[Estimated Refund ]]-Table113[[#This Row],[Estimated 2% Loss]]</f>
        <v>0</v>
      </c>
    </row>
    <row r="133" spans="1:10" x14ac:dyDescent="0.25">
      <c r="A133" s="3">
        <f t="shared" si="18"/>
        <v>2023</v>
      </c>
      <c r="B133" s="6" t="s">
        <v>20</v>
      </c>
      <c r="C133" s="13">
        <v>0</v>
      </c>
      <c r="D133" s="13">
        <v>0</v>
      </c>
      <c r="E133" s="5">
        <f t="shared" si="16"/>
        <v>0</v>
      </c>
      <c r="F133" s="4">
        <v>0</v>
      </c>
      <c r="G133" s="7">
        <v>8.9749999999999996E-2</v>
      </c>
      <c r="H133" s="12">
        <f t="shared" si="19"/>
        <v>0</v>
      </c>
      <c r="I133" s="11">
        <f>Table113[[#This Row],[Estimated Refund ]]*2%</f>
        <v>0</v>
      </c>
      <c r="J133" s="10">
        <f>Table113[[#This Row],[Estimated Refund ]]-Table113[[#This Row],[Estimated 2% Loss]]</f>
        <v>0</v>
      </c>
    </row>
    <row r="134" spans="1:10" x14ac:dyDescent="0.25">
      <c r="A134" s="3">
        <f t="shared" si="18"/>
        <v>2023</v>
      </c>
      <c r="B134" s="6" t="s">
        <v>21</v>
      </c>
      <c r="C134" s="13">
        <v>0</v>
      </c>
      <c r="D134" s="13">
        <v>0</v>
      </c>
      <c r="E134" s="5">
        <f t="shared" si="16"/>
        <v>0</v>
      </c>
      <c r="F134" s="4">
        <v>0</v>
      </c>
      <c r="G134" s="7">
        <v>8.9749999999999996E-2</v>
      </c>
      <c r="H134" s="12">
        <f t="shared" si="19"/>
        <v>0</v>
      </c>
      <c r="I134" s="11">
        <f>Table113[[#This Row],[Estimated Refund ]]*2%</f>
        <v>0</v>
      </c>
      <c r="J134" s="10">
        <f>Table113[[#This Row],[Estimated Refund ]]-Table113[[#This Row],[Estimated 2% Loss]]</f>
        <v>0</v>
      </c>
    </row>
    <row r="135" spans="1:10" x14ac:dyDescent="0.25">
      <c r="A135" s="3">
        <f t="shared" si="18"/>
        <v>2023</v>
      </c>
      <c r="B135" s="6" t="s">
        <v>22</v>
      </c>
      <c r="C135" s="13">
        <v>0</v>
      </c>
      <c r="D135" s="13">
        <v>0</v>
      </c>
      <c r="E135" s="5">
        <f t="shared" si="16"/>
        <v>0</v>
      </c>
      <c r="F135" s="4">
        <v>0</v>
      </c>
      <c r="G135" s="7">
        <v>8.9749999999999996E-2</v>
      </c>
      <c r="H135" s="12">
        <f t="shared" si="19"/>
        <v>0</v>
      </c>
      <c r="I135" s="11">
        <f>Table113[[#This Row],[Estimated Refund ]]*2%</f>
        <v>0</v>
      </c>
      <c r="J135" s="10">
        <f>Table113[[#This Row],[Estimated Refund ]]-Table113[[#This Row],[Estimated 2% Loss]]</f>
        <v>0</v>
      </c>
    </row>
    <row r="136" spans="1:10" x14ac:dyDescent="0.25">
      <c r="A136" s="3"/>
      <c r="B136" s="2"/>
      <c r="C136" s="10">
        <f>SUBTOTAL(109,Table113[Taxable Charges])</f>
        <v>0</v>
      </c>
      <c r="D136" s="10">
        <f>SUBTOTAL(109,Table113[Full Tax Paid])</f>
        <v>0</v>
      </c>
      <c r="H136" s="10">
        <f>SUBTOTAL(109,Table113[[Estimated Refund ]])</f>
        <v>0</v>
      </c>
      <c r="I136" s="10">
        <f>SUBTOTAL(109,Table113[Estimated 2% Loss])</f>
        <v>0</v>
      </c>
      <c r="J136" s="10">
        <f>SUBTOTAL(109,Table113[Expected Refund])</f>
        <v>0</v>
      </c>
    </row>
  </sheetData>
  <mergeCells count="2">
    <mergeCell ref="A1:C1"/>
    <mergeCell ref="E1:F1"/>
  </mergeCells>
  <pageMargins left="0.7" right="0.7" top="0.75" bottom="0.75" header="0.3" footer="0.3"/>
  <pageSetup scale="67" orientation="portrait" verticalDpi="599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Hotel</vt:lpstr>
      <vt:lpstr>Sheet1</vt:lpstr>
      <vt:lpstr>Hotel!Print_Area</vt:lpstr>
    </vt:vector>
  </TitlesOfParts>
  <Company>State of Missouri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Mizell, Destiny</dc:creator>
  <cp:lastModifiedBy>Hallford, Nicole</cp:lastModifiedBy>
  <dcterms:created xsi:type="dcterms:W3CDTF">2023-04-14T19:13:23Z</dcterms:created>
  <dcterms:modified xsi:type="dcterms:W3CDTF">2024-03-07T20:12:19Z</dcterms:modified>
</cp:coreProperties>
</file>